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620" windowHeight="9220" activeTab="3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45621"/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G21" i="2" l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G19" i="3" l="1"/>
  <c r="F19" i="3"/>
  <c r="E19" i="3"/>
  <c r="D19" i="3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T21" i="2" l="1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D21" i="2"/>
  <c r="C21" i="2"/>
  <c r="C22" i="1" l="1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11" i="3" l="1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5" l="1"/>
  <c r="S11" i="5"/>
  <c r="R11" i="5"/>
  <c r="Q11" i="5"/>
  <c r="P11" i="5"/>
  <c r="O11" i="5"/>
  <c r="N11" i="5"/>
  <c r="M11" i="5"/>
  <c r="L11" i="5"/>
  <c r="K11" i="5"/>
  <c r="J11" i="5"/>
  <c r="I11" i="5"/>
  <c r="H11" i="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1" i="12"/>
  <c r="T27" i="12" s="1"/>
  <c r="S21" i="12"/>
  <c r="S27" i="12" s="1"/>
  <c r="R21" i="12"/>
  <c r="R27" i="12" s="1"/>
  <c r="Q21" i="12"/>
  <c r="Q27" i="12" s="1"/>
  <c r="P21" i="12"/>
  <c r="P27" i="12" s="1"/>
  <c r="O21" i="12"/>
  <c r="O27" i="12" s="1"/>
  <c r="N21" i="12"/>
  <c r="N27" i="12" s="1"/>
  <c r="M21" i="12"/>
  <c r="M27" i="12" s="1"/>
  <c r="L21" i="12"/>
  <c r="L27" i="12" s="1"/>
  <c r="K21" i="12"/>
  <c r="K27" i="12" s="1"/>
  <c r="J21" i="12"/>
  <c r="J27" i="12" s="1"/>
  <c r="I21" i="12"/>
  <c r="I27" i="12" s="1"/>
  <c r="H21" i="12"/>
  <c r="H27" i="12" s="1"/>
  <c r="G21" i="12"/>
  <c r="G27" i="12" s="1"/>
  <c r="F21" i="12"/>
  <c r="F27" i="12" s="1"/>
  <c r="E21" i="12"/>
  <c r="E27" i="12" s="1"/>
  <c r="D21" i="12"/>
  <c r="D27" i="12" s="1"/>
  <c r="C21" i="12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C19" i="3"/>
  <c r="N11" i="3"/>
  <c r="T11" i="3"/>
  <c r="S11" i="3"/>
  <c r="R11" i="3"/>
  <c r="Q11" i="3"/>
  <c r="P11" i="3"/>
  <c r="O11" i="3"/>
  <c r="M11" i="3"/>
  <c r="L11" i="3"/>
  <c r="K11" i="3"/>
  <c r="J11" i="3"/>
  <c r="I11" i="3"/>
  <c r="H11" i="3"/>
  <c r="G11" i="3"/>
  <c r="F11" i="3"/>
  <c r="E11" i="3"/>
  <c r="O24" i="3" l="1"/>
  <c r="S24" i="3"/>
  <c r="F24" i="3"/>
  <c r="E10" i="16" s="1"/>
  <c r="J24" i="3"/>
  <c r="I26" i="8"/>
  <c r="M26" i="8"/>
  <c r="J26" i="8"/>
  <c r="N26" i="8"/>
  <c r="G24" i="3"/>
  <c r="F10" i="16" s="1"/>
  <c r="R24" i="3"/>
  <c r="K24" i="3"/>
  <c r="N24" i="3"/>
  <c r="E24" i="3"/>
  <c r="D10" i="16" s="1"/>
  <c r="I24" i="3"/>
  <c r="M24" i="3"/>
  <c r="Q24" i="3"/>
  <c r="H24" i="3"/>
  <c r="L24" i="3"/>
  <c r="P24" i="3"/>
  <c r="T24" i="3"/>
  <c r="D27" i="14"/>
  <c r="C14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8" i="16" s="1"/>
  <c r="F26" i="8"/>
  <c r="E8" i="16" s="1"/>
  <c r="E26" i="8"/>
  <c r="D8" i="16" s="1"/>
  <c r="D26" i="8"/>
  <c r="C8" i="16" s="1"/>
  <c r="Q27" i="14"/>
  <c r="O27" i="14"/>
  <c r="N27" i="14"/>
  <c r="M27" i="14"/>
  <c r="L27" i="14"/>
  <c r="J27" i="14"/>
  <c r="I27" i="14"/>
  <c r="G27" i="14"/>
  <c r="F14" i="16" s="1"/>
  <c r="F27" i="14"/>
  <c r="E14" i="16" s="1"/>
  <c r="E27" i="14"/>
  <c r="D14" i="16" s="1"/>
  <c r="E25" i="13"/>
  <c r="D11" i="16" s="1"/>
  <c r="I25" i="13"/>
  <c r="M25" i="13"/>
  <c r="D25" i="13"/>
  <c r="C11" i="16" s="1"/>
  <c r="H25" i="13"/>
  <c r="L25" i="13"/>
  <c r="P25" i="13"/>
  <c r="G25" i="13"/>
  <c r="F11" i="16" s="1"/>
  <c r="K25" i="13"/>
  <c r="Q25" i="13"/>
  <c r="T25" i="13"/>
  <c r="S25" i="13"/>
  <c r="R26" i="8"/>
  <c r="O25" i="13"/>
  <c r="F25" i="13"/>
  <c r="E11" i="16" s="1"/>
  <c r="J25" i="13"/>
  <c r="N25" i="13"/>
  <c r="R25" i="13"/>
  <c r="T27" i="5" l="1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12" i="16" s="1"/>
  <c r="F27" i="5"/>
  <c r="E12" i="16" s="1"/>
  <c r="E27" i="5"/>
  <c r="D12" i="16" s="1"/>
  <c r="D27" i="5"/>
  <c r="C12" i="16" s="1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16" i="16" s="1"/>
  <c r="F27" i="2"/>
  <c r="E16" i="16" s="1"/>
  <c r="E27" i="2"/>
  <c r="D16" i="16" s="1"/>
  <c r="D27" i="2"/>
  <c r="C16" i="16" s="1"/>
  <c r="R20" i="15" l="1"/>
  <c r="R25" i="15" s="1"/>
  <c r="L20" i="15"/>
  <c r="L25" i="15" s="1"/>
  <c r="C11" i="11"/>
  <c r="R27" i="11" l="1"/>
  <c r="K27" i="11"/>
  <c r="L27" i="11"/>
  <c r="P27" i="11"/>
  <c r="M27" i="11"/>
  <c r="G27" i="11"/>
  <c r="F9" i="16" s="1"/>
  <c r="Q27" i="11"/>
  <c r="D11" i="3"/>
  <c r="D24" i="3" s="1"/>
  <c r="C10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3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3" i="16" s="1"/>
  <c r="E20" i="15"/>
  <c r="E25" i="15" s="1"/>
  <c r="D13" i="16" s="1"/>
  <c r="D20" i="15"/>
  <c r="D25" i="15" s="1"/>
  <c r="C13" i="16" s="1"/>
  <c r="T27" i="11"/>
  <c r="S27" i="11"/>
  <c r="O27" i="11"/>
  <c r="N27" i="11"/>
  <c r="J27" i="11"/>
  <c r="I27" i="11"/>
  <c r="H27" i="11"/>
  <c r="F27" i="11"/>
  <c r="E9" i="16" s="1"/>
  <c r="E27" i="11"/>
  <c r="D9" i="16" s="1"/>
  <c r="D27" i="11"/>
  <c r="C9" i="16" s="1"/>
  <c r="E15" i="16"/>
  <c r="D15" i="16"/>
  <c r="C15" i="16"/>
  <c r="D17" i="16" l="1"/>
  <c r="C17" i="16"/>
  <c r="E17" i="16"/>
  <c r="F15" i="16"/>
  <c r="F17" i="16" s="1"/>
</calcChain>
</file>

<file path=xl/sharedStrings.xml><?xml version="1.0" encoding="utf-8"?>
<sst xmlns="http://schemas.openxmlformats.org/spreadsheetml/2006/main" count="563" uniqueCount="165">
  <si>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</si>
  <si>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</si>
  <si>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</si>
  <si>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</si>
  <si>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</si>
  <si>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</si>
  <si>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</si>
  <si>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</si>
  <si>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</si>
  <si>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</si>
  <si>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</si>
  <si>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</si>
  <si>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</si>
  <si>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</si>
  <si>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</si>
  <si>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</si>
  <si>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</si>
  <si>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</si>
  <si>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</si>
  <si>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</si>
  <si>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</si>
  <si>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</si>
  <si>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</si>
  <si>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</si>
  <si>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</si>
  <si>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</si>
  <si>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143/   2004</t>
  </si>
  <si>
    <t>Суп с макаронными изделиями и картофелем</t>
  </si>
  <si>
    <t>Чай с сахаром</t>
  </si>
  <si>
    <t>Суп крестьянский с крупой (со сметаной)</t>
  </si>
  <si>
    <t>Макаронные изделия отварные</t>
  </si>
  <si>
    <t>Напиток апельсиновый</t>
  </si>
  <si>
    <t>Чай с лимоном</t>
  </si>
  <si>
    <t>510/   2004</t>
  </si>
  <si>
    <t>Яйца вареные</t>
  </si>
  <si>
    <t>668/   1983</t>
  </si>
  <si>
    <t>Напиток лимонный</t>
  </si>
  <si>
    <t>Каша вязкая рисовая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</si>
  <si>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</si>
  <si>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</si>
  <si>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</si>
  <si>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</si>
  <si>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</si>
  <si>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</si>
  <si>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685/   2004</t>
  </si>
  <si>
    <t>124/   2004</t>
  </si>
  <si>
    <t>658/   1983</t>
  </si>
  <si>
    <t>134/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</si>
  <si>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</si>
  <si>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</si>
  <si>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</si>
  <si>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</si>
  <si>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</si>
  <si>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</si>
  <si>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</si>
  <si>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</si>
  <si>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</si>
  <si>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</si>
  <si>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</si>
  <si>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</si>
  <si>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</si>
  <si>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</si>
  <si>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</si>
  <si>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</si>
  <si>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</si>
  <si>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</si>
  <si>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>Каша гречневая рассыпчатая</t>
  </si>
  <si>
    <t xml:space="preserve"> </t>
  </si>
  <si>
    <t xml:space="preserve">  </t>
  </si>
  <si>
    <t>Чай фруктовый с сахаром</t>
  </si>
  <si>
    <t>Гречка по-купечески</t>
  </si>
  <si>
    <t xml:space="preserve">Каша вязкая рисовая молочная </t>
  </si>
  <si>
    <t>Борщ с капустой и картофелем (со сметаной)</t>
  </si>
  <si>
    <t>390/ 2004</t>
  </si>
  <si>
    <t>Каша вязкая пшеничная</t>
  </si>
  <si>
    <t>Макароны с сыром</t>
  </si>
  <si>
    <t>Суп картофельный с бобовыми</t>
  </si>
  <si>
    <t>11/   2003</t>
  </si>
  <si>
    <t>Морковь с сахаром</t>
  </si>
  <si>
    <t>День 3. Наименование блюда.                  Возраст 12 лет и старше                                                  (льготная категория)</t>
  </si>
  <si>
    <t xml:space="preserve">Возраст 12 лет и старше.               (льготная категория)                             </t>
  </si>
  <si>
    <t>45г-54г</t>
  </si>
  <si>
    <t>450г-540г</t>
  </si>
  <si>
    <t>46г-55,2г</t>
  </si>
  <si>
    <t>460г-552г</t>
  </si>
  <si>
    <t>191,5г-229,75г</t>
  </si>
  <si>
    <t>1915г-2297,5г</t>
  </si>
  <si>
    <t>1360-1632</t>
  </si>
  <si>
    <t>13600-16320</t>
  </si>
  <si>
    <t>Рассольник ленинградский (со сметаной)</t>
  </si>
  <si>
    <t>14/    2015</t>
  </si>
  <si>
    <t>Масло сливочное (порциями)***</t>
  </si>
  <si>
    <t>Хлеб ржаной.***</t>
  </si>
  <si>
    <r>
      <t>***</t>
    </r>
    <r>
      <rPr>
        <i/>
        <sz val="11"/>
        <color theme="1"/>
        <rFont val="Times New Roman"/>
        <family val="1"/>
        <charset val="204"/>
      </rPr>
      <t xml:space="preserve"> включается в ежедневное меню дополнительно,  при необходимости</t>
    </r>
  </si>
  <si>
    <t>642/   1983</t>
  </si>
  <si>
    <t xml:space="preserve">Плов </t>
  </si>
  <si>
    <t>Плов "Перлов"</t>
  </si>
  <si>
    <t>Фрукты свежие (не менее 100г)</t>
  </si>
  <si>
    <t>Тефтели мясные в соусе (50/50)         (соус красный основной №824/1983г)</t>
  </si>
  <si>
    <t>День 2. Наименование блюда.                                     Возраст 12 лет и старше.                                               (льготная категория)</t>
  </si>
  <si>
    <t>Шницель (мясной) с соусом (50/50)              (соус красный основной №824/1983г)</t>
  </si>
  <si>
    <t>День 5. Наименование блюда.                                   Возраст 12 лет и старше.                                               (льготная категория)</t>
  </si>
  <si>
    <t>Котлеты рубленые из птицы (с соусом) (50/50) (соус красный основной №824/1983г)</t>
  </si>
  <si>
    <t>Биточки рубленые из птицы              (с соусом)    (50/50)                                                  (соус красный основной №824/1983г)</t>
  </si>
  <si>
    <t>333/ 2004</t>
  </si>
  <si>
    <t>685/ 2004</t>
  </si>
  <si>
    <t>70-71/2015</t>
  </si>
  <si>
    <t>Овощи натуральные свежие/соленые    (в нарезке) с маслом растительным</t>
  </si>
  <si>
    <t>ТТК   2023</t>
  </si>
  <si>
    <t>ТТК  2023</t>
  </si>
  <si>
    <t>День 1 . Наименование блюда                                                Возраст 12 лет и старше.                                    (льготная категория)</t>
  </si>
  <si>
    <t>302/  2004</t>
  </si>
  <si>
    <t xml:space="preserve">Каша вязкая пшенная молочная </t>
  </si>
  <si>
    <t>110/  2004</t>
  </si>
  <si>
    <t>668/  1983</t>
  </si>
  <si>
    <t>516/  2004</t>
  </si>
  <si>
    <t>Напиток чайный "Глинтвейн"</t>
  </si>
  <si>
    <t>ТТК 2024</t>
  </si>
  <si>
    <t>209/  2015</t>
  </si>
  <si>
    <t>Котлета рыбная (с соусом) (50/50) (соус красный основной №824/1983г)</t>
  </si>
  <si>
    <t>75/  2022</t>
  </si>
  <si>
    <t>Суп из овощей</t>
  </si>
  <si>
    <t xml:space="preserve">Рагу овощное </t>
  </si>
  <si>
    <t>338/  2015</t>
  </si>
  <si>
    <t>ТТК  2021</t>
  </si>
  <si>
    <t>685/  2004</t>
  </si>
  <si>
    <t>14/   2015</t>
  </si>
  <si>
    <t>139/  2004</t>
  </si>
  <si>
    <t>541/  2004</t>
  </si>
  <si>
    <t>699/  2004</t>
  </si>
  <si>
    <t>допускается замена на</t>
  </si>
  <si>
    <t>*</t>
  </si>
  <si>
    <t>520/  2004</t>
  </si>
  <si>
    <t>Пюре картофельное*</t>
  </si>
  <si>
    <t>Тефтели мясные в соусе (50/50)                  (соус красный основной №824/1983г)</t>
  </si>
  <si>
    <t>Щи из свежей капусты с картофелем          (со сметаной)</t>
  </si>
  <si>
    <t>Напиток чайный ромашковый</t>
  </si>
  <si>
    <t>272/  1983</t>
  </si>
  <si>
    <t>508/  2004</t>
  </si>
  <si>
    <t>736/ 1983</t>
  </si>
  <si>
    <t>510/    2004</t>
  </si>
  <si>
    <t>День 6 . Наименование блюда                                                Возраст 12 лет и старше.                                    (льготная категория)</t>
  </si>
  <si>
    <t>День 4. Наименование блюда.                                   Возраст 12 лет и старше.                                                    (льготная категория)</t>
  </si>
  <si>
    <t>День 7 . Наименование блюда                                                Возраст 12 лет и старше.                                    (льготная категория)</t>
  </si>
  <si>
    <t>132/ 2004</t>
  </si>
  <si>
    <t>670/  1983</t>
  </si>
  <si>
    <t>510/ 2004</t>
  </si>
  <si>
    <t>686/ 2004</t>
  </si>
  <si>
    <t>498/  2004</t>
  </si>
  <si>
    <t>Фрикадельки в соусе    (50/50)                         (соус красный основной №824/1983г)</t>
  </si>
  <si>
    <t>Борщ с капустой и картофелем                    (со сметаной)</t>
  </si>
  <si>
    <t>День 10 . Наименование блюда                                                Возраст 12 лет и старше.                                    (льготная категория)</t>
  </si>
  <si>
    <t>День 9 . Наименование блюда                                                Возраст 12 лет и старше.                                    (льготная категория)</t>
  </si>
  <si>
    <t>День 8 . Наименование блюда                                                Возраст 12 лет и старше.                                    (льготная категория)</t>
  </si>
  <si>
    <t>338/ 2015</t>
  </si>
  <si>
    <t>14/  2015</t>
  </si>
  <si>
    <t>302/ 2004</t>
  </si>
  <si>
    <t>ТТК 2023</t>
  </si>
  <si>
    <t>Фрукты свежие   (не менее 100г)</t>
  </si>
  <si>
    <t>139/ 2004</t>
  </si>
  <si>
    <t>ТТК 2021</t>
  </si>
  <si>
    <t>Суп-пюре из бобовых**</t>
  </si>
  <si>
    <t>85/  2022</t>
  </si>
  <si>
    <t>Суп молочный с макаронными изделиями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</si>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</sst>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 shrinkToFit="1"/>
    </xf>
    <xf numFmtId="0" fontId="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vertical="top" wrapText="1"/>
    </xf>
    <xf numFmtId="0" fontId="24" fillId="6" borderId="9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9" fillId="0" borderId="9" xfId="0" applyFont="1" applyBorder="1"/>
    <xf numFmtId="0" fontId="30" fillId="6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7" fillId="6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0" fillId="6" borderId="9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horizontal="center" vertical="center" wrapText="1"/>
    </xf>
    <xf numFmtId="2" fontId="34" fillId="6" borderId="9" xfId="0" applyNumberFormat="1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vertical="center" wrapText="1"/>
    </xf>
    <xf numFmtId="0" fontId="3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right" vertical="center" wrapText="1"/>
    </xf>
    <xf numFmtId="2" fontId="34" fillId="7" borderId="9" xfId="0" applyNumberFormat="1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top" wrapText="1"/>
    </xf>
    <xf numFmtId="0" fontId="29" fillId="6" borderId="9" xfId="0" applyFont="1" applyFill="1" applyBorder="1" applyAlignment="1">
      <alignment vertical="top" wrapText="1"/>
    </xf>
    <xf numFmtId="0" fontId="34" fillId="0" borderId="9" xfId="0" applyFont="1" applyBorder="1" applyAlignment="1">
      <alignment vertical="center" wrapText="1"/>
    </xf>
    <xf numFmtId="0" fontId="34" fillId="2" borderId="9" xfId="0" applyFont="1" applyFill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 vertical="center" wrapText="1"/>
    </xf>
    <xf numFmtId="49" fontId="17" fillId="8" borderId="9" xfId="0" applyNumberFormat="1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9" xfId="0" applyFont="1" applyFill="1" applyBorder="1" applyAlignment="1">
      <alignment horizontal="center" vertical="center" wrapText="1"/>
    </xf>
    <xf numFmtId="2" fontId="34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NumberFormat="1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9" xfId="0" applyNumberFormat="1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9" borderId="0" xfId="0" applyFill="1"/>
    <xf numFmtId="0" fontId="35" fillId="8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33" fillId="10" borderId="9" xfId="0" applyFont="1" applyFill="1" applyBorder="1" applyAlignment="1">
      <alignment horizontal="left" vertical="center" wrapText="1"/>
    </xf>
    <xf numFmtId="0" fontId="30" fillId="10" borderId="9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17" fillId="0" borderId="9" xfId="0" applyFont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right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left" vertical="center" wrapText="1"/>
    </xf>
    <xf numFmtId="0" fontId="37" fillId="6" borderId="9" xfId="0" applyFont="1" applyFill="1" applyBorder="1" applyAlignment="1">
      <alignment horizontal="center" vertic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37" fillId="6" borderId="9" xfId="0" applyNumberFormat="1" applyFont="1" applyFill="1" applyBorder="1" applyAlignment="1">
      <alignment horizontal="center" vertical="center" wrapText="1"/>
    </xf>
    <xf numFmtId="2" fontId="34" fillId="2" borderId="9" xfId="0" applyNumberFormat="1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5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B1" sqref="B1:B3"/>
    </sheetView>
  </sheetViews>
  <sheetFormatPr defaultColWidth="9.1796875" defaultRowHeight="14.5" x14ac:dyDescent="0.35"/>
  <cols>
    <col min="1" max="1" width="9.453125" style="2" customWidth="1"/>
    <col min="2" max="2" width="36.453125" style="2" customWidth="1"/>
    <col min="3" max="3" width="7.7265625" style="2" customWidth="1"/>
    <col min="4" max="4" width="9.26953125" style="2" customWidth="1"/>
    <col min="5" max="5" width="8.1796875" style="2" customWidth="1"/>
    <col min="6" max="6" width="7.26953125" style="2" customWidth="1"/>
    <col min="7" max="7" width="10" style="2" customWidth="1"/>
    <col min="8" max="8" width="7.1796875" style="2" hidden="1" customWidth="1"/>
    <col min="9" max="9" width="6.26953125" style="2" hidden="1" customWidth="1"/>
    <col min="10" max="10" width="6.453125" style="2" hidden="1" customWidth="1"/>
    <col min="11" max="11" width="6.26953125" style="2" hidden="1" customWidth="1"/>
    <col min="12" max="12" width="6.453125" style="2" hidden="1" customWidth="1"/>
    <col min="13" max="13" width="7.1796875" style="2" hidden="1" customWidth="1"/>
    <col min="14" max="14" width="7.453125" style="2" hidden="1" customWidth="1"/>
    <col min="15" max="15" width="6.453125" style="2" hidden="1" customWidth="1"/>
    <col min="16" max="16" width="5.54296875" style="2" hidden="1" customWidth="1"/>
    <col min="17" max="17" width="6.81640625" style="2" hidden="1" customWidth="1"/>
    <col min="18" max="18" width="6.453125" style="2" hidden="1" customWidth="1"/>
    <col min="19" max="19" width="6.26953125" style="2" hidden="1" customWidth="1"/>
    <col min="20" max="20" width="5.81640625" style="2" hidden="1" customWidth="1"/>
    <col min="21" max="16384" width="9.1796875" style="2"/>
  </cols>
  <sheetData>
    <row r="1" spans="1:22" ht="15.5" thickBot="1" x14ac:dyDescent="0.4">
      <c r="A1" s="150" t="s">
        <v>17</v>
      </c>
      <c r="B1" s="152" t="s">
        <v>110</v>
      </c>
      <c r="C1" s="156" t="s">
        <v>0</v>
      </c>
      <c r="D1" s="154" t="s">
        <v>16</v>
      </c>
      <c r="E1" s="154"/>
      <c r="F1" s="154"/>
      <c r="G1" s="160" t="s">
        <v>1</v>
      </c>
      <c r="H1" s="161" t="s">
        <v>2</v>
      </c>
      <c r="I1" s="161"/>
      <c r="J1" s="161"/>
      <c r="K1" s="161"/>
      <c r="L1" s="161"/>
      <c r="M1" s="162"/>
      <c r="N1" s="163" t="s">
        <v>3</v>
      </c>
      <c r="O1" s="161"/>
      <c r="P1" s="161"/>
      <c r="Q1" s="161"/>
      <c r="R1" s="161"/>
      <c r="S1" s="161"/>
      <c r="T1" s="162"/>
      <c r="U1" s="1"/>
    </row>
    <row r="2" spans="1:22" ht="15.5" x14ac:dyDescent="0.35">
      <c r="A2" s="151"/>
      <c r="B2" s="153"/>
      <c r="C2" s="156"/>
      <c r="D2" s="155"/>
      <c r="E2" s="155"/>
      <c r="F2" s="155"/>
      <c r="G2" s="160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  <c r="U2" s="1"/>
    </row>
    <row r="3" spans="1:22" ht="16" thickBot="1" x14ac:dyDescent="0.4">
      <c r="A3" s="151"/>
      <c r="B3" s="153"/>
      <c r="C3" s="156"/>
      <c r="D3" s="25" t="s">
        <v>11</v>
      </c>
      <c r="E3" s="25" t="s">
        <v>12</v>
      </c>
      <c r="F3" s="25" t="s">
        <v>13</v>
      </c>
      <c r="G3" s="160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  <c r="U3" s="1"/>
    </row>
    <row r="4" spans="1:22" ht="15" customHeight="1" thickBot="1" x14ac:dyDescent="0.4">
      <c r="A4" s="49"/>
      <c r="B4" s="25" t="s">
        <v>38</v>
      </c>
      <c r="C4" s="49"/>
      <c r="D4" s="49"/>
      <c r="E4" s="49"/>
      <c r="F4" s="49"/>
      <c r="G4" s="5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" hidden="1" thickBot="1" x14ac:dyDescent="0.4">
      <c r="A5" s="49"/>
      <c r="B5" s="51"/>
      <c r="C5" s="49"/>
      <c r="D5" s="49"/>
      <c r="E5" s="49"/>
      <c r="F5" s="49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0.25" customHeight="1" thickBot="1" x14ac:dyDescent="0.4">
      <c r="A6" s="111" t="s">
        <v>77</v>
      </c>
      <c r="B6" s="112" t="s">
        <v>78</v>
      </c>
      <c r="C6" s="113">
        <v>100</v>
      </c>
      <c r="D6" s="113">
        <v>1.33</v>
      </c>
      <c r="E6" s="113">
        <v>0</v>
      </c>
      <c r="F6" s="114">
        <v>11.09</v>
      </c>
      <c r="G6" s="113">
        <v>49.68</v>
      </c>
      <c r="H6" s="28">
        <v>0.7</v>
      </c>
      <c r="I6" s="28">
        <v>3.5</v>
      </c>
      <c r="J6" s="28">
        <v>0</v>
      </c>
      <c r="K6" s="28"/>
      <c r="L6" s="28"/>
      <c r="M6" s="28">
        <v>0.04</v>
      </c>
      <c r="N6" s="28">
        <v>20.58</v>
      </c>
      <c r="O6" s="28">
        <v>34.229999999999997</v>
      </c>
      <c r="P6" s="28"/>
      <c r="Q6" s="28"/>
      <c r="R6" s="28"/>
      <c r="S6" s="28">
        <v>5.3</v>
      </c>
      <c r="T6" s="28">
        <v>0.6</v>
      </c>
      <c r="U6" s="1"/>
    </row>
    <row r="7" spans="1:22" ht="23.25" customHeight="1" thickBot="1" x14ac:dyDescent="0.4">
      <c r="A7" s="115" t="s">
        <v>104</v>
      </c>
      <c r="B7" s="112" t="s">
        <v>75</v>
      </c>
      <c r="C7" s="113">
        <v>210</v>
      </c>
      <c r="D7" s="113">
        <v>12.7</v>
      </c>
      <c r="E7" s="113">
        <v>18.7</v>
      </c>
      <c r="F7" s="113">
        <v>38.799999999999997</v>
      </c>
      <c r="G7" s="113">
        <v>374.3</v>
      </c>
      <c r="H7" s="29">
        <v>0.1</v>
      </c>
      <c r="I7" s="29">
        <v>8.24</v>
      </c>
      <c r="J7" s="29">
        <v>0</v>
      </c>
      <c r="K7" s="29">
        <v>0.6</v>
      </c>
      <c r="L7" s="29">
        <v>1.2</v>
      </c>
      <c r="M7" s="29">
        <v>0.13</v>
      </c>
      <c r="N7" s="29">
        <v>167</v>
      </c>
      <c r="O7" s="29">
        <v>137.19999999999999</v>
      </c>
      <c r="P7" s="29">
        <v>0</v>
      </c>
      <c r="Q7" s="29">
        <v>73.400000000000006</v>
      </c>
      <c r="R7" s="29">
        <v>0</v>
      </c>
      <c r="S7" s="29">
        <v>21.33</v>
      </c>
      <c r="T7" s="29">
        <v>1.3</v>
      </c>
      <c r="U7" s="1"/>
    </row>
    <row r="8" spans="1:22" ht="19.5" customHeight="1" thickBot="1" x14ac:dyDescent="0.4">
      <c r="A8" s="115" t="s">
        <v>105</v>
      </c>
      <c r="B8" s="116" t="s">
        <v>28</v>
      </c>
      <c r="C8" s="113">
        <v>200</v>
      </c>
      <c r="D8" s="113">
        <v>7.0000000000000007E-2</v>
      </c>
      <c r="E8" s="113">
        <v>0.02</v>
      </c>
      <c r="F8" s="113">
        <v>15</v>
      </c>
      <c r="G8" s="113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U8" s="1"/>
    </row>
    <row r="9" spans="1:22" ht="18" hidden="1" customHeight="1" thickBot="1" x14ac:dyDescent="0.4">
      <c r="A9" s="115"/>
      <c r="B9" s="112"/>
      <c r="C9" s="113"/>
      <c r="D9" s="113"/>
      <c r="E9" s="113"/>
      <c r="F9" s="113"/>
      <c r="G9" s="11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"/>
    </row>
    <row r="10" spans="1:22" ht="18" customHeight="1" thickBot="1" x14ac:dyDescent="0.4">
      <c r="A10" s="115" t="s">
        <v>25</v>
      </c>
      <c r="B10" s="112" t="s">
        <v>14</v>
      </c>
      <c r="C10" s="113">
        <v>40</v>
      </c>
      <c r="D10" s="113">
        <v>3.54</v>
      </c>
      <c r="E10" s="113">
        <v>0.32</v>
      </c>
      <c r="F10" s="113">
        <v>19.68</v>
      </c>
      <c r="G10" s="113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  <c r="U10" s="1"/>
    </row>
    <row r="11" spans="1:22" ht="1.5" hidden="1" customHeight="1" thickBot="1" x14ac:dyDescent="0.4">
      <c r="A11" s="69"/>
      <c r="B11" s="94"/>
      <c r="C11" s="95"/>
      <c r="D11" s="95"/>
      <c r="E11" s="95"/>
      <c r="F11" s="95"/>
      <c r="G11" s="9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"/>
    </row>
    <row r="12" spans="1:22" ht="21" customHeight="1" thickBot="1" x14ac:dyDescent="0.4">
      <c r="A12" s="88"/>
      <c r="B12" s="101" t="s">
        <v>39</v>
      </c>
      <c r="C12" s="91">
        <f>C6+C7+C8+C9+C10</f>
        <v>550</v>
      </c>
      <c r="D12" s="91">
        <f t="shared" ref="D12:T12" si="0">D6+D7+D8+D9+D10</f>
        <v>17.64</v>
      </c>
      <c r="E12" s="91">
        <f t="shared" si="0"/>
        <v>19.04</v>
      </c>
      <c r="F12" s="91">
        <f t="shared" si="0"/>
        <v>84.57</v>
      </c>
      <c r="G12" s="91">
        <f t="shared" si="0"/>
        <v>580.19000000000005</v>
      </c>
      <c r="H12" s="20">
        <f t="shared" si="0"/>
        <v>0.86999999999999988</v>
      </c>
      <c r="I12" s="20">
        <f t="shared" si="0"/>
        <v>11.77</v>
      </c>
      <c r="J12" s="20">
        <f t="shared" si="0"/>
        <v>0</v>
      </c>
      <c r="K12" s="20">
        <f t="shared" si="0"/>
        <v>0.6</v>
      </c>
      <c r="L12" s="20">
        <f t="shared" si="0"/>
        <v>1.7999999999999998</v>
      </c>
      <c r="M12" s="20">
        <f t="shared" si="0"/>
        <v>0.17</v>
      </c>
      <c r="N12" s="20">
        <f t="shared" si="0"/>
        <v>207.87999999999997</v>
      </c>
      <c r="O12" s="20">
        <f t="shared" si="0"/>
        <v>209.02999999999997</v>
      </c>
      <c r="P12" s="20">
        <f t="shared" si="0"/>
        <v>0.02</v>
      </c>
      <c r="Q12" s="20">
        <f t="shared" si="0"/>
        <v>151.78</v>
      </c>
      <c r="R12" s="20">
        <f t="shared" si="0"/>
        <v>0</v>
      </c>
      <c r="S12" s="20">
        <f t="shared" si="0"/>
        <v>41.23</v>
      </c>
      <c r="T12" s="20">
        <f t="shared" si="0"/>
        <v>2.9799999999999995</v>
      </c>
      <c r="U12" s="1"/>
    </row>
    <row r="13" spans="1:22" ht="15" customHeight="1" thickBot="1" x14ac:dyDescent="0.4">
      <c r="A13" s="88"/>
      <c r="B13" s="82" t="s">
        <v>40</v>
      </c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customHeight="1" thickBot="1" x14ac:dyDescent="0.4">
      <c r="A14" s="115" t="s">
        <v>106</v>
      </c>
      <c r="B14" s="112" t="s">
        <v>107</v>
      </c>
      <c r="C14" s="113">
        <v>63</v>
      </c>
      <c r="D14" s="113">
        <v>0.48</v>
      </c>
      <c r="E14" s="113">
        <v>3</v>
      </c>
      <c r="F14" s="114">
        <v>1.68</v>
      </c>
      <c r="G14" s="113">
        <v>8.64</v>
      </c>
      <c r="H14" s="28">
        <v>0.03</v>
      </c>
      <c r="I14" s="28">
        <v>3.3</v>
      </c>
      <c r="J14" s="28">
        <v>0</v>
      </c>
      <c r="K14" s="28">
        <v>0</v>
      </c>
      <c r="L14" s="28">
        <v>0.4</v>
      </c>
      <c r="M14" s="28">
        <v>0</v>
      </c>
      <c r="N14" s="28">
        <v>12.24</v>
      </c>
      <c r="O14" s="28">
        <v>16.2</v>
      </c>
      <c r="P14" s="28">
        <v>0.02</v>
      </c>
      <c r="Q14" s="28">
        <v>0</v>
      </c>
      <c r="R14" s="28">
        <v>0</v>
      </c>
      <c r="S14" s="28">
        <v>7</v>
      </c>
      <c r="T14" s="28">
        <v>0.1</v>
      </c>
      <c r="U14" s="1"/>
    </row>
    <row r="15" spans="1:22" ht="32.25" customHeight="1" thickBot="1" x14ac:dyDescent="0.4">
      <c r="A15" s="115" t="s">
        <v>26</v>
      </c>
      <c r="B15" s="116" t="s">
        <v>27</v>
      </c>
      <c r="C15" s="113">
        <v>250</v>
      </c>
      <c r="D15" s="113">
        <v>5.17</v>
      </c>
      <c r="E15" s="113">
        <v>4.58</v>
      </c>
      <c r="F15" s="113">
        <v>28.33</v>
      </c>
      <c r="G15" s="113">
        <v>175.22</v>
      </c>
      <c r="H15" s="38">
        <v>0.13</v>
      </c>
      <c r="I15" s="38">
        <v>9.9</v>
      </c>
      <c r="J15" s="38">
        <v>0</v>
      </c>
      <c r="K15" s="38"/>
      <c r="L15" s="38"/>
      <c r="M15" s="38">
        <v>7.0000000000000007E-2</v>
      </c>
      <c r="N15" s="38">
        <v>35.04</v>
      </c>
      <c r="O15" s="38">
        <v>81.08</v>
      </c>
      <c r="P15" s="38">
        <v>0.01</v>
      </c>
      <c r="Q15" s="38">
        <v>577.70000000000005</v>
      </c>
      <c r="R15" s="38">
        <v>0</v>
      </c>
      <c r="S15" s="38">
        <v>32.76</v>
      </c>
      <c r="T15" s="38">
        <v>1.3</v>
      </c>
      <c r="U15" s="1"/>
      <c r="V15" s="2" t="s">
        <v>67</v>
      </c>
    </row>
    <row r="16" spans="1:22" ht="23.25" customHeight="1" thickBot="1" x14ac:dyDescent="0.4">
      <c r="A16" s="115" t="s">
        <v>108</v>
      </c>
      <c r="B16" s="116" t="s">
        <v>70</v>
      </c>
      <c r="C16" s="113">
        <v>220</v>
      </c>
      <c r="D16" s="113">
        <v>16.61</v>
      </c>
      <c r="E16" s="113">
        <v>19.47</v>
      </c>
      <c r="F16" s="113">
        <v>53.9</v>
      </c>
      <c r="G16" s="113">
        <v>457.27</v>
      </c>
      <c r="H16" s="38">
        <v>0.2</v>
      </c>
      <c r="I16" s="38">
        <v>0</v>
      </c>
      <c r="J16" s="38">
        <v>40</v>
      </c>
      <c r="K16" s="38">
        <v>0.25</v>
      </c>
      <c r="L16" s="38">
        <v>0.8</v>
      </c>
      <c r="M16" s="38">
        <v>0</v>
      </c>
      <c r="N16" s="38">
        <v>132</v>
      </c>
      <c r="O16" s="38">
        <v>115.5</v>
      </c>
      <c r="P16" s="38">
        <v>0.01</v>
      </c>
      <c r="Q16" s="38">
        <v>64</v>
      </c>
      <c r="R16" s="38">
        <v>0</v>
      </c>
      <c r="S16" s="38">
        <v>21</v>
      </c>
      <c r="T16" s="38">
        <v>0.5</v>
      </c>
      <c r="U16" s="1"/>
    </row>
    <row r="17" spans="1:21" ht="22.5" hidden="1" customHeight="1" thickBot="1" x14ac:dyDescent="0.4">
      <c r="A17" s="115"/>
      <c r="B17" s="112"/>
      <c r="C17" s="113"/>
      <c r="D17" s="113"/>
      <c r="E17" s="113"/>
      <c r="F17" s="113"/>
      <c r="G17" s="1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"/>
    </row>
    <row r="18" spans="1:21" ht="0.75" hidden="1" customHeight="1" thickBot="1" x14ac:dyDescent="0.4">
      <c r="A18" s="115"/>
      <c r="B18" s="116"/>
      <c r="C18" s="113"/>
      <c r="D18" s="113"/>
      <c r="E18" s="113"/>
      <c r="F18" s="113"/>
      <c r="G18" s="1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"/>
    </row>
    <row r="19" spans="1:21" ht="24" customHeight="1" thickBot="1" x14ac:dyDescent="0.4">
      <c r="A19" s="115" t="s">
        <v>109</v>
      </c>
      <c r="B19" s="116" t="s">
        <v>69</v>
      </c>
      <c r="C19" s="113">
        <v>200</v>
      </c>
      <c r="D19" s="113">
        <v>0.1</v>
      </c>
      <c r="E19" s="113">
        <v>0.02</v>
      </c>
      <c r="F19" s="113">
        <v>15.5</v>
      </c>
      <c r="G19" s="113">
        <v>62.78</v>
      </c>
      <c r="H19" s="38">
        <v>0</v>
      </c>
      <c r="I19" s="38">
        <v>0.03</v>
      </c>
      <c r="J19" s="38">
        <v>0</v>
      </c>
      <c r="K19" s="38"/>
      <c r="L19" s="38"/>
      <c r="M19" s="38">
        <v>0</v>
      </c>
      <c r="N19" s="38">
        <v>11.1</v>
      </c>
      <c r="O19" s="38">
        <v>2.8</v>
      </c>
      <c r="P19" s="38"/>
      <c r="Q19" s="38">
        <v>8.6</v>
      </c>
      <c r="R19" s="38"/>
      <c r="S19" s="38">
        <v>1.4</v>
      </c>
      <c r="T19" s="38">
        <v>0.28000000000000003</v>
      </c>
      <c r="U19" s="1"/>
    </row>
    <row r="20" spans="1:21" ht="17.25" customHeight="1" thickBot="1" x14ac:dyDescent="0.4">
      <c r="A20" s="115" t="s">
        <v>25</v>
      </c>
      <c r="B20" s="112" t="s">
        <v>14</v>
      </c>
      <c r="C20" s="113">
        <v>30</v>
      </c>
      <c r="D20" s="113">
        <v>2.66</v>
      </c>
      <c r="E20" s="113">
        <v>0.24</v>
      </c>
      <c r="F20" s="113">
        <v>14.76</v>
      </c>
      <c r="G20" s="113">
        <v>71.84</v>
      </c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  <c r="U20" s="1"/>
    </row>
    <row r="21" spans="1:21" ht="18" customHeight="1" thickBot="1" x14ac:dyDescent="0.4">
      <c r="A21" s="115" t="s">
        <v>25</v>
      </c>
      <c r="B21" s="112" t="s">
        <v>15</v>
      </c>
      <c r="C21" s="117">
        <v>40</v>
      </c>
      <c r="D21" s="113">
        <v>2.64</v>
      </c>
      <c r="E21" s="113">
        <v>0.48</v>
      </c>
      <c r="F21" s="113">
        <v>15.84</v>
      </c>
      <c r="G21" s="113">
        <v>78.239999999999995</v>
      </c>
      <c r="H21" s="28">
        <v>7.0000000000000007E-2</v>
      </c>
      <c r="I21" s="28">
        <v>0</v>
      </c>
      <c r="J21" s="28">
        <v>0</v>
      </c>
      <c r="K21" s="28">
        <v>0.7</v>
      </c>
      <c r="L21" s="28">
        <v>0.08</v>
      </c>
      <c r="M21" s="28">
        <v>0</v>
      </c>
      <c r="N21" s="28">
        <v>11.6</v>
      </c>
      <c r="O21" s="28">
        <v>60</v>
      </c>
      <c r="P21" s="28">
        <v>0</v>
      </c>
      <c r="Q21" s="28">
        <v>4</v>
      </c>
      <c r="R21" s="28">
        <v>0</v>
      </c>
      <c r="S21" s="28">
        <v>19.2</v>
      </c>
      <c r="T21" s="28">
        <v>1</v>
      </c>
      <c r="U21" s="1"/>
    </row>
    <row r="22" spans="1:21" ht="15.5" thickBot="1" x14ac:dyDescent="0.4">
      <c r="A22" s="100"/>
      <c r="B22" s="101" t="s">
        <v>41</v>
      </c>
      <c r="C22" s="91">
        <f>C14+C15+C16+C19+C20+C21</f>
        <v>803</v>
      </c>
      <c r="D22" s="91">
        <f t="shared" ref="D22:T22" si="1">D14+D15+D16+D19+D20+D21</f>
        <v>27.66</v>
      </c>
      <c r="E22" s="91">
        <f t="shared" si="1"/>
        <v>27.789999999999996</v>
      </c>
      <c r="F22" s="91">
        <f t="shared" si="1"/>
        <v>130.01</v>
      </c>
      <c r="G22" s="91">
        <f t="shared" si="1"/>
        <v>853.99</v>
      </c>
      <c r="H22" s="20">
        <f t="shared" si="1"/>
        <v>0.48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1.7300000000000002</v>
      </c>
      <c r="M22" s="20">
        <f t="shared" si="1"/>
        <v>7.0000000000000007E-2</v>
      </c>
      <c r="N22" s="20">
        <f t="shared" si="1"/>
        <v>208.88</v>
      </c>
      <c r="O22" s="20">
        <f t="shared" si="1"/>
        <v>301.68</v>
      </c>
      <c r="P22" s="20">
        <f t="shared" si="1"/>
        <v>0.06</v>
      </c>
      <c r="Q22" s="20">
        <f t="shared" si="1"/>
        <v>706.6400000000001</v>
      </c>
      <c r="R22" s="20">
        <f t="shared" si="1"/>
        <v>0</v>
      </c>
      <c r="S22" s="20">
        <f t="shared" si="1"/>
        <v>91.26</v>
      </c>
      <c r="T22" s="20">
        <f t="shared" si="1"/>
        <v>3.7800000000000002</v>
      </c>
      <c r="U22" s="1"/>
    </row>
    <row r="23" spans="1:21" ht="16" hidden="1" thickBot="1" x14ac:dyDescent="0.4">
      <c r="A23" s="100"/>
      <c r="B23" s="82"/>
      <c r="C23" s="100"/>
      <c r="D23" s="100"/>
      <c r="E23" s="100"/>
      <c r="F23" s="100"/>
      <c r="G23" s="10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4">
      <c r="A24" s="95"/>
      <c r="B24" s="94"/>
      <c r="C24" s="95"/>
      <c r="D24" s="95"/>
      <c r="E24" s="95"/>
      <c r="F24" s="95"/>
      <c r="G24" s="95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"/>
    </row>
    <row r="25" spans="1:21" ht="16" hidden="1" thickBot="1" x14ac:dyDescent="0.4">
      <c r="A25" s="95"/>
      <c r="B25" s="94"/>
      <c r="C25" s="95"/>
      <c r="D25" s="95"/>
      <c r="E25" s="95"/>
      <c r="F25" s="95"/>
      <c r="G25" s="9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"/>
    </row>
    <row r="26" spans="1:21" ht="18.75" hidden="1" customHeight="1" thickBot="1" x14ac:dyDescent="0.4">
      <c r="A26" s="100"/>
      <c r="B26" s="102"/>
      <c r="C26" s="91"/>
      <c r="D26" s="91"/>
      <c r="E26" s="91"/>
      <c r="F26" s="91"/>
      <c r="G26" s="9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5.5" thickBot="1" x14ac:dyDescent="0.4">
      <c r="A27" s="100"/>
      <c r="B27" s="82" t="s">
        <v>43</v>
      </c>
      <c r="C27" s="82"/>
      <c r="D27" s="103">
        <f>D12+D22+D26</f>
        <v>45.3</v>
      </c>
      <c r="E27" s="103">
        <f t="shared" ref="E27:J27" si="2">SUM(E12,E22,E26)</f>
        <v>46.83</v>
      </c>
      <c r="F27" s="103">
        <f t="shared" si="2"/>
        <v>214.57999999999998</v>
      </c>
      <c r="G27" s="103">
        <f t="shared" si="2"/>
        <v>1434.18</v>
      </c>
      <c r="H27" s="21">
        <f t="shared" si="2"/>
        <v>1.3499999999999999</v>
      </c>
      <c r="I27" s="21">
        <f t="shared" si="2"/>
        <v>25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3.5300000000000002</v>
      </c>
      <c r="M27" s="21">
        <f t="shared" si="3"/>
        <v>0.24000000000000002</v>
      </c>
      <c r="N27" s="21">
        <f t="shared" si="3"/>
        <v>416.76</v>
      </c>
      <c r="O27" s="21">
        <f t="shared" si="3"/>
        <v>510.71</v>
      </c>
      <c r="P27" s="21">
        <f t="shared" si="3"/>
        <v>0.08</v>
      </c>
      <c r="Q27" s="21">
        <f t="shared" si="3"/>
        <v>858.42000000000007</v>
      </c>
      <c r="R27" s="21">
        <f t="shared" si="3"/>
        <v>0</v>
      </c>
      <c r="S27" s="21">
        <f t="shared" si="3"/>
        <v>132.49</v>
      </c>
      <c r="T27" s="21">
        <f t="shared" si="3"/>
        <v>6.76</v>
      </c>
      <c r="U27" s="1"/>
    </row>
    <row r="28" spans="1:21" x14ac:dyDescent="0.35">
      <c r="U28" s="1"/>
    </row>
    <row r="29" spans="1:21" x14ac:dyDescent="0.35">
      <c r="U29" s="1"/>
    </row>
    <row r="30" spans="1:21" x14ac:dyDescent="0.35">
      <c r="U30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Z10" sqref="Z10"/>
    </sheetView>
  </sheetViews>
  <sheetFormatPr defaultColWidth="9.1796875" defaultRowHeight="14.5" x14ac:dyDescent="0.35"/>
  <cols>
    <col min="1" max="1" width="8.453125" style="3" customWidth="1"/>
    <col min="2" max="2" width="32.81640625" style="3" customWidth="1"/>
    <col min="3" max="3" width="9.26953125" style="3" customWidth="1"/>
    <col min="4" max="6" width="9.1796875" style="3"/>
    <col min="7" max="7" width="10.1796875" style="3" customWidth="1"/>
    <col min="8" max="8" width="6.81640625" style="3" hidden="1" customWidth="1"/>
    <col min="9" max="9" width="6.7265625" style="3" hidden="1" customWidth="1"/>
    <col min="10" max="10" width="6.453125" style="3" hidden="1" customWidth="1"/>
    <col min="11" max="11" width="5.26953125" style="3" hidden="1" customWidth="1"/>
    <col min="12" max="12" width="6.7265625" style="3" hidden="1" customWidth="1"/>
    <col min="13" max="13" width="7" style="3" hidden="1" customWidth="1"/>
    <col min="14" max="14" width="8.453125" style="3" hidden="1" customWidth="1"/>
    <col min="15" max="15" width="7.81640625" style="3" hidden="1" customWidth="1"/>
    <col min="16" max="16" width="5.81640625" style="3" hidden="1" customWidth="1"/>
    <col min="17" max="17" width="7.81640625" style="3" hidden="1" customWidth="1"/>
    <col min="18" max="18" width="4.7265625" style="3" hidden="1" customWidth="1"/>
    <col min="19" max="19" width="6.26953125" style="3" hidden="1" customWidth="1"/>
    <col min="20" max="20" width="5.54296875" style="3" hidden="1" customWidth="1"/>
    <col min="21" max="16384" width="9.1796875" style="3"/>
  </cols>
  <sheetData>
    <row r="1" spans="1:21" ht="15.75" customHeight="1" thickBot="1" x14ac:dyDescent="0.4">
      <c r="A1" s="152" t="s">
        <v>17</v>
      </c>
      <c r="B1" s="152" t="s">
        <v>152</v>
      </c>
      <c r="C1" s="152" t="s">
        <v>0</v>
      </c>
      <c r="D1" s="152" t="s">
        <v>16</v>
      </c>
      <c r="E1" s="152"/>
      <c r="F1" s="152"/>
      <c r="G1" s="150" t="s">
        <v>1</v>
      </c>
      <c r="H1" s="166" t="s">
        <v>2</v>
      </c>
      <c r="I1" s="166"/>
      <c r="J1" s="166"/>
      <c r="K1" s="166"/>
      <c r="L1" s="166"/>
      <c r="M1" s="167"/>
      <c r="N1" s="168" t="s">
        <v>3</v>
      </c>
      <c r="O1" s="166"/>
      <c r="P1" s="166"/>
      <c r="Q1" s="166"/>
      <c r="R1" s="166"/>
      <c r="S1" s="166"/>
      <c r="T1" s="167"/>
    </row>
    <row r="2" spans="1:21" ht="15.5" x14ac:dyDescent="0.35">
      <c r="A2" s="169"/>
      <c r="B2" s="153"/>
      <c r="C2" s="152"/>
      <c r="D2" s="170"/>
      <c r="E2" s="170"/>
      <c r="F2" s="170"/>
      <c r="G2" s="150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1" ht="16" thickBot="1" x14ac:dyDescent="0.4">
      <c r="A3" s="169"/>
      <c r="B3" s="153"/>
      <c r="C3" s="152"/>
      <c r="D3" s="65" t="s">
        <v>11</v>
      </c>
      <c r="E3" s="65" t="s">
        <v>12</v>
      </c>
      <c r="F3" s="65" t="s">
        <v>13</v>
      </c>
      <c r="G3" s="150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1" ht="14.25" customHeight="1" thickBot="1" x14ac:dyDescent="0.4">
      <c r="A4" s="66"/>
      <c r="B4" s="67" t="s">
        <v>38</v>
      </c>
      <c r="C4" s="66"/>
      <c r="D4" s="66"/>
      <c r="E4" s="66"/>
      <c r="F4" s="66"/>
      <c r="G4" s="6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21.75" customHeight="1" thickBot="1" x14ac:dyDescent="0.4">
      <c r="A5" s="115" t="s">
        <v>154</v>
      </c>
      <c r="B5" s="116" t="s">
        <v>97</v>
      </c>
      <c r="C5" s="113">
        <v>150</v>
      </c>
      <c r="D5" s="113">
        <v>3.4</v>
      </c>
      <c r="E5" s="113">
        <v>2</v>
      </c>
      <c r="F5" s="113">
        <v>18</v>
      </c>
      <c r="G5" s="113">
        <v>103.6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1" ht="21" customHeight="1" thickBot="1" x14ac:dyDescent="0.4">
      <c r="A6" s="115" t="s">
        <v>156</v>
      </c>
      <c r="B6" s="116" t="s">
        <v>71</v>
      </c>
      <c r="C6" s="113">
        <v>150</v>
      </c>
      <c r="D6" s="113">
        <v>9.56</v>
      </c>
      <c r="E6" s="113">
        <v>11</v>
      </c>
      <c r="F6" s="113">
        <v>39</v>
      </c>
      <c r="G6" s="113">
        <v>293.24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1" ht="19.5" customHeight="1" thickBot="1" x14ac:dyDescent="0.4">
      <c r="A7" s="115" t="s">
        <v>157</v>
      </c>
      <c r="B7" s="116" t="s">
        <v>69</v>
      </c>
      <c r="C7" s="113">
        <v>200</v>
      </c>
      <c r="D7" s="113">
        <v>0.1</v>
      </c>
      <c r="E7" s="113">
        <v>0.02</v>
      </c>
      <c r="F7" s="113">
        <v>15.5</v>
      </c>
      <c r="G7" s="113">
        <v>62.78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1" ht="16.5" customHeight="1" thickBot="1" x14ac:dyDescent="0.4">
      <c r="A8" s="115" t="s">
        <v>25</v>
      </c>
      <c r="B8" s="112" t="s">
        <v>15</v>
      </c>
      <c r="C8" s="117">
        <v>20</v>
      </c>
      <c r="D8" s="113">
        <v>1.32</v>
      </c>
      <c r="E8" s="113">
        <v>0.24</v>
      </c>
      <c r="F8" s="113">
        <v>7.92</v>
      </c>
      <c r="G8" s="113">
        <v>39.119999999999997</v>
      </c>
      <c r="H8" s="28">
        <v>3.5000000000000003E-2</v>
      </c>
      <c r="I8" s="28">
        <v>0</v>
      </c>
      <c r="J8" s="28">
        <v>0</v>
      </c>
      <c r="K8" s="28">
        <v>3.5000000000000003E-2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  <c r="U8" s="3" t="s">
        <v>67</v>
      </c>
    </row>
    <row r="9" spans="1:21" ht="16.5" customHeight="1" thickBot="1" x14ac:dyDescent="0.4">
      <c r="A9" s="115" t="s">
        <v>25</v>
      </c>
      <c r="B9" s="112" t="s">
        <v>14</v>
      </c>
      <c r="C9" s="113">
        <v>30</v>
      </c>
      <c r="D9" s="113">
        <v>2.66</v>
      </c>
      <c r="E9" s="113">
        <v>0.24</v>
      </c>
      <c r="F9" s="113">
        <v>14.76</v>
      </c>
      <c r="G9" s="113">
        <v>71.84</v>
      </c>
      <c r="H9" s="28">
        <v>0.05</v>
      </c>
      <c r="I9" s="28">
        <v>0</v>
      </c>
      <c r="J9" s="28">
        <v>0</v>
      </c>
      <c r="K9" s="28">
        <v>0</v>
      </c>
      <c r="L9" s="28">
        <v>0.45</v>
      </c>
      <c r="M9" s="28">
        <v>0</v>
      </c>
      <c r="N9" s="28">
        <v>6.9</v>
      </c>
      <c r="O9" s="28">
        <v>26.1</v>
      </c>
      <c r="P9" s="28">
        <v>0.02</v>
      </c>
      <c r="Q9" s="28">
        <v>52.34</v>
      </c>
      <c r="R9" s="28">
        <v>0</v>
      </c>
      <c r="S9" s="28">
        <v>9.9</v>
      </c>
      <c r="T9" s="28">
        <v>0.6</v>
      </c>
    </row>
    <row r="10" spans="1:21" ht="18" customHeight="1" thickBot="1" x14ac:dyDescent="0.4">
      <c r="A10" s="141" t="s">
        <v>155</v>
      </c>
      <c r="B10" s="142" t="s">
        <v>91</v>
      </c>
      <c r="C10" s="143">
        <v>10</v>
      </c>
      <c r="D10" s="143">
        <v>0.08</v>
      </c>
      <c r="E10" s="143">
        <v>7.2</v>
      </c>
      <c r="F10" s="143">
        <v>0.1</v>
      </c>
      <c r="G10" s="143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1" ht="21" customHeight="1" thickBot="1" x14ac:dyDescent="0.4">
      <c r="A11" s="138"/>
      <c r="B11" s="101" t="s">
        <v>39</v>
      </c>
      <c r="C11" s="144">
        <f t="shared" ref="C11:T11" si="0">SUM(C5:C10)</f>
        <v>560</v>
      </c>
      <c r="D11" s="144">
        <f t="shared" si="0"/>
        <v>17.119999999999997</v>
      </c>
      <c r="E11" s="144">
        <f t="shared" si="0"/>
        <v>20.7</v>
      </c>
      <c r="F11" s="144">
        <f t="shared" si="0"/>
        <v>95.28</v>
      </c>
      <c r="G11" s="144">
        <f t="shared" si="0"/>
        <v>636.1</v>
      </c>
      <c r="H11" s="22">
        <f t="shared" si="0"/>
        <v>0.28500000000000003</v>
      </c>
      <c r="I11" s="22">
        <f t="shared" si="0"/>
        <v>21.330000000000002</v>
      </c>
      <c r="J11" s="22">
        <f t="shared" si="0"/>
        <v>60</v>
      </c>
      <c r="K11" s="22">
        <f t="shared" si="0"/>
        <v>0.7350000000000001</v>
      </c>
      <c r="L11" s="22">
        <f t="shared" si="0"/>
        <v>2.39</v>
      </c>
      <c r="M11" s="22">
        <f t="shared" si="0"/>
        <v>0.27</v>
      </c>
      <c r="N11" s="22">
        <f t="shared" si="0"/>
        <v>276.39999999999998</v>
      </c>
      <c r="O11" s="22">
        <f t="shared" si="0"/>
        <v>236.1</v>
      </c>
      <c r="P11" s="22">
        <f t="shared" si="0"/>
        <v>0.02</v>
      </c>
      <c r="Q11" s="22">
        <f t="shared" si="0"/>
        <v>215.34</v>
      </c>
      <c r="R11" s="22">
        <f t="shared" si="0"/>
        <v>0</v>
      </c>
      <c r="S11" s="22">
        <f t="shared" si="0"/>
        <v>60.9</v>
      </c>
      <c r="T11" s="22">
        <f t="shared" si="0"/>
        <v>3.72</v>
      </c>
    </row>
    <row r="12" spans="1:21" ht="14.25" customHeight="1" thickBot="1" x14ac:dyDescent="0.4">
      <c r="A12" s="138"/>
      <c r="B12" s="145" t="s">
        <v>42</v>
      </c>
      <c r="C12" s="100"/>
      <c r="D12" s="82"/>
      <c r="E12" s="82"/>
      <c r="F12" s="82"/>
      <c r="G12" s="8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1" ht="0.75" hidden="1" customHeight="1" thickBot="1" x14ac:dyDescent="0.4">
      <c r="A13" s="69"/>
      <c r="B13" s="94"/>
      <c r="C13" s="95"/>
      <c r="D13" s="95"/>
      <c r="E13" s="95"/>
      <c r="F13" s="96"/>
      <c r="G13" s="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1" ht="0.75" hidden="1" customHeight="1" thickBot="1" x14ac:dyDescent="0.4">
      <c r="A14" s="76"/>
      <c r="B14" s="98"/>
      <c r="C14" s="97"/>
      <c r="D14" s="97"/>
      <c r="E14" s="97"/>
      <c r="F14" s="105"/>
      <c r="G14" s="9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t="26.5" thickBot="1" x14ac:dyDescent="0.4">
      <c r="A15" s="115" t="s">
        <v>123</v>
      </c>
      <c r="B15" s="116" t="s">
        <v>158</v>
      </c>
      <c r="C15" s="113">
        <v>100</v>
      </c>
      <c r="D15" s="113">
        <v>3.4</v>
      </c>
      <c r="E15" s="113">
        <v>2</v>
      </c>
      <c r="F15" s="113">
        <v>14.5</v>
      </c>
      <c r="G15" s="113">
        <v>89.6</v>
      </c>
      <c r="H15" s="28">
        <v>0.1</v>
      </c>
      <c r="I15" s="28">
        <v>21</v>
      </c>
      <c r="J15" s="28">
        <v>0</v>
      </c>
      <c r="K15" s="28">
        <v>0.64</v>
      </c>
      <c r="L15" s="28">
        <v>1.4</v>
      </c>
      <c r="M15" s="28">
        <v>0.18</v>
      </c>
      <c r="N15" s="28">
        <v>24.6</v>
      </c>
      <c r="O15" s="28">
        <v>19.2</v>
      </c>
      <c r="P15" s="28">
        <v>0</v>
      </c>
      <c r="Q15" s="28">
        <v>6</v>
      </c>
      <c r="R15" s="28">
        <v>0</v>
      </c>
      <c r="S15" s="28">
        <v>8</v>
      </c>
      <c r="T15" s="28">
        <v>1.8</v>
      </c>
    </row>
    <row r="16" spans="1:21" ht="18" customHeight="1" thickBot="1" x14ac:dyDescent="0.4">
      <c r="A16" s="115" t="s">
        <v>159</v>
      </c>
      <c r="B16" s="116" t="s">
        <v>76</v>
      </c>
      <c r="C16" s="113">
        <v>250</v>
      </c>
      <c r="D16" s="113">
        <v>5.3</v>
      </c>
      <c r="E16" s="113">
        <v>5.26</v>
      </c>
      <c r="F16" s="113">
        <v>19.899999999999999</v>
      </c>
      <c r="G16" s="113">
        <v>148.13999999999999</v>
      </c>
      <c r="H16" s="38">
        <v>0.28000000000000003</v>
      </c>
      <c r="I16" s="38">
        <v>7</v>
      </c>
      <c r="J16" s="38">
        <v>0</v>
      </c>
      <c r="K16" s="38">
        <v>0.03</v>
      </c>
      <c r="L16" s="38">
        <v>2.4</v>
      </c>
      <c r="M16" s="38">
        <v>0.08</v>
      </c>
      <c r="N16" s="38">
        <v>51.2</v>
      </c>
      <c r="O16" s="38">
        <v>105.7</v>
      </c>
      <c r="P16" s="38">
        <v>0</v>
      </c>
      <c r="Q16" s="39">
        <v>567.29999999999995</v>
      </c>
      <c r="R16" s="38">
        <v>0</v>
      </c>
      <c r="S16" s="38">
        <v>42.72</v>
      </c>
      <c r="T16" s="39">
        <v>2.46</v>
      </c>
    </row>
    <row r="17" spans="1:20" ht="18.75" customHeight="1" thickBot="1" x14ac:dyDescent="0.4">
      <c r="A17" s="115" t="s">
        <v>117</v>
      </c>
      <c r="B17" s="116" t="s">
        <v>96</v>
      </c>
      <c r="C17" s="113">
        <v>180</v>
      </c>
      <c r="D17" s="122">
        <v>16.079999999999998</v>
      </c>
      <c r="E17" s="122">
        <v>21.48</v>
      </c>
      <c r="F17" s="122">
        <v>37</v>
      </c>
      <c r="G17" s="122">
        <v>405.64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7.25" customHeight="1" thickBot="1" x14ac:dyDescent="0.4">
      <c r="A18" s="115" t="s">
        <v>105</v>
      </c>
      <c r="B18" s="116" t="s">
        <v>28</v>
      </c>
      <c r="C18" s="113">
        <v>200</v>
      </c>
      <c r="D18" s="113">
        <v>7.0000000000000007E-2</v>
      </c>
      <c r="E18" s="113">
        <v>0.02</v>
      </c>
      <c r="F18" s="113">
        <v>15</v>
      </c>
      <c r="G18" s="113">
        <v>60.46</v>
      </c>
      <c r="H18" s="38">
        <v>0</v>
      </c>
      <c r="I18" s="38">
        <v>0.03</v>
      </c>
      <c r="J18" s="38">
        <v>0</v>
      </c>
      <c r="K18" s="38"/>
      <c r="L18" s="38"/>
      <c r="M18" s="38">
        <v>0</v>
      </c>
      <c r="N18" s="38">
        <v>11.1</v>
      </c>
      <c r="O18" s="38">
        <v>2.8</v>
      </c>
      <c r="P18" s="38"/>
      <c r="Q18" s="38">
        <v>8.6</v>
      </c>
      <c r="R18" s="38"/>
      <c r="S18" s="38">
        <v>1.4</v>
      </c>
      <c r="T18" s="38">
        <v>0.28000000000000003</v>
      </c>
    </row>
    <row r="19" spans="1:20" ht="18" customHeight="1" thickBot="1" x14ac:dyDescent="0.4">
      <c r="A19" s="115" t="s">
        <v>25</v>
      </c>
      <c r="B19" s="112" t="s">
        <v>14</v>
      </c>
      <c r="C19" s="113">
        <v>40</v>
      </c>
      <c r="D19" s="113">
        <v>3.54</v>
      </c>
      <c r="E19" s="113">
        <v>0.32</v>
      </c>
      <c r="F19" s="113">
        <v>19.68</v>
      </c>
      <c r="G19" s="113">
        <v>95.75</v>
      </c>
      <c r="H19" s="28">
        <v>7.0000000000000007E-2</v>
      </c>
      <c r="I19" s="28">
        <v>0</v>
      </c>
      <c r="J19" s="28">
        <v>0</v>
      </c>
      <c r="K19" s="28">
        <v>0</v>
      </c>
      <c r="L19" s="28">
        <v>0.6</v>
      </c>
      <c r="M19" s="28">
        <v>0</v>
      </c>
      <c r="N19" s="28">
        <v>9.1999999999999993</v>
      </c>
      <c r="O19" s="28">
        <v>34.799999999999997</v>
      </c>
      <c r="P19" s="28">
        <v>0.02</v>
      </c>
      <c r="Q19" s="28">
        <v>69.78</v>
      </c>
      <c r="R19" s="28">
        <v>0</v>
      </c>
      <c r="S19" s="28">
        <v>13.2</v>
      </c>
      <c r="T19" s="28">
        <v>0.8</v>
      </c>
    </row>
    <row r="20" spans="1:20" ht="18" customHeight="1" thickBot="1" x14ac:dyDescent="0.4">
      <c r="A20" s="115" t="s">
        <v>25</v>
      </c>
      <c r="B20" s="112" t="s">
        <v>15</v>
      </c>
      <c r="C20" s="117">
        <v>40</v>
      </c>
      <c r="D20" s="113">
        <v>2.64</v>
      </c>
      <c r="E20" s="113">
        <v>0.48</v>
      </c>
      <c r="F20" s="113">
        <v>15.84</v>
      </c>
      <c r="G20" s="113">
        <v>78.239999999999995</v>
      </c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7.25" customHeight="1" thickBot="1" x14ac:dyDescent="0.4">
      <c r="A21" s="71"/>
      <c r="B21" s="101" t="s">
        <v>41</v>
      </c>
      <c r="C21" s="91">
        <f>C15+C16+C17+C18+C19+C20</f>
        <v>810</v>
      </c>
      <c r="D21" s="91">
        <f t="shared" ref="D21:T21" si="1">D15+D16+D17+D18+D19+D20</f>
        <v>31.029999999999998</v>
      </c>
      <c r="E21" s="91">
        <f t="shared" si="1"/>
        <v>29.560000000000002</v>
      </c>
      <c r="F21" s="91">
        <f t="shared" si="1"/>
        <v>121.92000000000002</v>
      </c>
      <c r="G21" s="91">
        <f>G15+G16+G17+G18+G19+G20</f>
        <v>877.83</v>
      </c>
      <c r="H21" s="20">
        <f t="shared" si="1"/>
        <v>0.52</v>
      </c>
      <c r="I21" s="20">
        <f t="shared" si="1"/>
        <v>28.03</v>
      </c>
      <c r="J21" s="20">
        <f t="shared" si="1"/>
        <v>0</v>
      </c>
      <c r="K21" s="20">
        <f t="shared" si="1"/>
        <v>1.37</v>
      </c>
      <c r="L21" s="20">
        <f t="shared" si="1"/>
        <v>4.4799999999999995</v>
      </c>
      <c r="M21" s="20">
        <f t="shared" si="1"/>
        <v>0.26</v>
      </c>
      <c r="N21" s="20">
        <f t="shared" si="1"/>
        <v>107.7</v>
      </c>
      <c r="O21" s="20">
        <f t="shared" si="1"/>
        <v>222.5</v>
      </c>
      <c r="P21" s="20">
        <f t="shared" si="1"/>
        <v>0.02</v>
      </c>
      <c r="Q21" s="20">
        <f t="shared" si="1"/>
        <v>655.68</v>
      </c>
      <c r="R21" s="20">
        <f t="shared" si="1"/>
        <v>0</v>
      </c>
      <c r="S21" s="20">
        <f t="shared" si="1"/>
        <v>84.52</v>
      </c>
      <c r="T21" s="20">
        <f t="shared" si="1"/>
        <v>6.34</v>
      </c>
    </row>
    <row r="22" spans="1:20" ht="1.5" hidden="1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1" hidden="1" customHeight="1" thickBot="1" x14ac:dyDescent="0.4">
      <c r="A23" s="33"/>
      <c r="B23" s="32"/>
      <c r="C23" s="53"/>
      <c r="D23" s="34"/>
      <c r="E23" s="34"/>
      <c r="F23" s="34"/>
      <c r="G23" s="34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" hidden="1" thickBot="1" x14ac:dyDescent="0.4">
      <c r="A24" s="53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" hidden="1" thickBot="1" x14ac:dyDescent="0.4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7.25" hidden="1" customHeight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thickBot="1" x14ac:dyDescent="0.4">
      <c r="A27" s="24"/>
      <c r="B27" s="26" t="s">
        <v>43</v>
      </c>
      <c r="C27" s="25"/>
      <c r="D27" s="77">
        <f t="shared" ref="D27:T27" si="2">D11+D21+D26</f>
        <v>48.149999999999991</v>
      </c>
      <c r="E27" s="77">
        <f t="shared" si="2"/>
        <v>50.260000000000005</v>
      </c>
      <c r="F27" s="77">
        <f t="shared" si="2"/>
        <v>217.20000000000002</v>
      </c>
      <c r="G27" s="77">
        <f t="shared" si="2"/>
        <v>1513.93</v>
      </c>
      <c r="H27" s="23">
        <f t="shared" si="2"/>
        <v>0.80500000000000005</v>
      </c>
      <c r="I27" s="23">
        <f t="shared" si="2"/>
        <v>49.36</v>
      </c>
      <c r="J27" s="23">
        <f t="shared" si="2"/>
        <v>60</v>
      </c>
      <c r="K27" s="23">
        <f t="shared" si="2"/>
        <v>2.1050000000000004</v>
      </c>
      <c r="L27" s="23">
        <f t="shared" si="2"/>
        <v>6.8699999999999992</v>
      </c>
      <c r="M27" s="23">
        <f t="shared" si="2"/>
        <v>0.53</v>
      </c>
      <c r="N27" s="23">
        <f t="shared" si="2"/>
        <v>384.09999999999997</v>
      </c>
      <c r="O27" s="23">
        <f t="shared" si="2"/>
        <v>458.6</v>
      </c>
      <c r="P27" s="23">
        <f t="shared" si="2"/>
        <v>0.04</v>
      </c>
      <c r="Q27" s="23">
        <f t="shared" si="2"/>
        <v>871.02</v>
      </c>
      <c r="R27" s="23">
        <f t="shared" si="2"/>
        <v>0</v>
      </c>
      <c r="S27" s="23">
        <f t="shared" si="2"/>
        <v>145.41999999999999</v>
      </c>
      <c r="T27" s="23">
        <f t="shared" si="2"/>
        <v>10.06</v>
      </c>
    </row>
    <row r="28" spans="1:20" x14ac:dyDescent="0.35">
      <c r="B28" t="s">
        <v>93</v>
      </c>
      <c r="C28"/>
      <c r="D28"/>
      <c r="E28"/>
      <c r="F28"/>
      <c r="G28"/>
      <c r="H28"/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4" workbookViewId="0">
      <selection activeCell="A26" sqref="A26:G27"/>
    </sheetView>
  </sheetViews>
  <sheetFormatPr defaultRowHeight="14.5" x14ac:dyDescent="0.35"/>
  <cols>
    <col min="1" max="1" width="8.7265625" customWidth="1"/>
    <col min="2" max="2" width="40.26953125" customWidth="1"/>
    <col min="3" max="3" width="7.1796875" customWidth="1"/>
    <col min="4" max="4" width="7" customWidth="1"/>
    <col min="5" max="5" width="6.453125" customWidth="1"/>
    <col min="6" max="6" width="7.1796875" customWidth="1"/>
    <col min="7" max="7" width="9" customWidth="1"/>
    <col min="8" max="8" width="6.453125" hidden="1" customWidth="1"/>
    <col min="9" max="9" width="7.26953125" hidden="1" customWidth="1"/>
    <col min="10" max="10" width="7.1796875" hidden="1" customWidth="1"/>
    <col min="11" max="11" width="6.453125" hidden="1" customWidth="1"/>
    <col min="12" max="12" width="6.26953125" hidden="1" customWidth="1"/>
    <col min="13" max="13" width="6.453125" hidden="1" customWidth="1"/>
    <col min="14" max="14" width="7" hidden="1" customWidth="1"/>
    <col min="15" max="15" width="7.54296875" hidden="1" customWidth="1"/>
    <col min="16" max="16" width="6.1796875" hidden="1" customWidth="1"/>
    <col min="17" max="17" width="9" hidden="1" customWidth="1"/>
    <col min="18" max="18" width="5.7265625" hidden="1" customWidth="1"/>
    <col min="19" max="19" width="7" hidden="1" customWidth="1"/>
    <col min="20" max="20" width="6.453125" hidden="1" customWidth="1"/>
  </cols>
  <sheetData>
    <row r="1" spans="1:22" ht="15" thickBot="1" x14ac:dyDescent="0.4">
      <c r="A1" s="152" t="s">
        <v>17</v>
      </c>
      <c r="B1" s="152" t="s">
        <v>142</v>
      </c>
      <c r="C1" s="156" t="s">
        <v>0</v>
      </c>
      <c r="D1" s="152" t="s">
        <v>16</v>
      </c>
      <c r="E1" s="152"/>
      <c r="F1" s="152"/>
      <c r="G1" s="174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5" x14ac:dyDescent="0.35">
      <c r="A2" s="169"/>
      <c r="B2" s="175"/>
      <c r="C2" s="156"/>
      <c r="D2" s="170"/>
      <c r="E2" s="170"/>
      <c r="F2" s="170"/>
      <c r="G2" s="174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2" ht="16" thickBot="1" x14ac:dyDescent="0.4">
      <c r="A3" s="169"/>
      <c r="B3" s="175"/>
      <c r="C3" s="156"/>
      <c r="D3" s="79" t="s">
        <v>11</v>
      </c>
      <c r="E3" s="79" t="s">
        <v>12</v>
      </c>
      <c r="F3" s="79" t="s">
        <v>13</v>
      </c>
      <c r="G3" s="174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2" ht="16" thickBot="1" x14ac:dyDescent="0.4">
      <c r="A4" s="71"/>
      <c r="B4" s="25" t="s">
        <v>38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6" thickBot="1" x14ac:dyDescent="0.4">
      <c r="A5" s="115" t="s">
        <v>123</v>
      </c>
      <c r="B5" s="123" t="s">
        <v>97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2" ht="16" thickBot="1" x14ac:dyDescent="0.4">
      <c r="A6" s="115" t="s">
        <v>111</v>
      </c>
      <c r="B6" s="128" t="s">
        <v>24</v>
      </c>
      <c r="C6" s="125">
        <v>220</v>
      </c>
      <c r="D6" s="125">
        <v>9.5500000000000007</v>
      </c>
      <c r="E6" s="125">
        <v>12.2</v>
      </c>
      <c r="F6" s="125">
        <v>40</v>
      </c>
      <c r="G6" s="125">
        <v>308</v>
      </c>
      <c r="H6" s="28">
        <v>0.18</v>
      </c>
      <c r="I6" s="28">
        <v>0.86</v>
      </c>
      <c r="J6" s="28">
        <v>30</v>
      </c>
      <c r="K6" s="28">
        <v>0.22</v>
      </c>
      <c r="L6" s="36">
        <v>1.4</v>
      </c>
      <c r="M6" s="28">
        <v>0</v>
      </c>
      <c r="N6" s="28">
        <v>209.2</v>
      </c>
      <c r="O6" s="28">
        <v>190.87</v>
      </c>
      <c r="P6" s="28">
        <v>5.0000000000000001E-3</v>
      </c>
      <c r="Q6" s="28">
        <v>155</v>
      </c>
      <c r="R6" s="28">
        <v>0</v>
      </c>
      <c r="S6" s="28">
        <v>41</v>
      </c>
      <c r="T6" s="28">
        <v>1.25</v>
      </c>
    </row>
    <row r="7" spans="1:22" ht="18" customHeight="1" thickBot="1" x14ac:dyDescent="0.4">
      <c r="A7" s="127" t="s">
        <v>44</v>
      </c>
      <c r="B7" s="123" t="s">
        <v>28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2" ht="18" customHeight="1" thickBot="1" x14ac:dyDescent="0.4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2" ht="17.25" customHeight="1" thickBot="1" x14ac:dyDescent="0.4">
      <c r="A9" s="134" t="s">
        <v>90</v>
      </c>
      <c r="B9" s="135" t="s">
        <v>91</v>
      </c>
      <c r="C9" s="134">
        <v>10</v>
      </c>
      <c r="D9" s="134">
        <v>0.08</v>
      </c>
      <c r="E9" s="134">
        <v>7.2</v>
      </c>
      <c r="F9" s="134">
        <v>0.1</v>
      </c>
      <c r="G9" s="134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  <c r="U9" t="s">
        <v>67</v>
      </c>
    </row>
    <row r="10" spans="1:22" ht="15.75" customHeight="1" thickBot="1" x14ac:dyDescent="0.4">
      <c r="A10" s="134" t="s">
        <v>25</v>
      </c>
      <c r="B10" s="135" t="s">
        <v>92</v>
      </c>
      <c r="C10" s="136">
        <v>30</v>
      </c>
      <c r="D10" s="134">
        <v>1.98</v>
      </c>
      <c r="E10" s="134">
        <v>0.36</v>
      </c>
      <c r="F10" s="134">
        <v>11.88</v>
      </c>
      <c r="G10" s="134">
        <v>58.68</v>
      </c>
      <c r="H10" s="48">
        <v>3.5000000000000003E-2</v>
      </c>
      <c r="I10" s="48">
        <v>0</v>
      </c>
      <c r="J10" s="48">
        <v>0</v>
      </c>
      <c r="K10" s="48">
        <v>0.35</v>
      </c>
      <c r="L10" s="48">
        <v>0.04</v>
      </c>
      <c r="M10" s="48">
        <v>0</v>
      </c>
      <c r="N10" s="48">
        <v>5.8</v>
      </c>
      <c r="O10" s="48">
        <v>30</v>
      </c>
      <c r="P10" s="48">
        <v>0</v>
      </c>
      <c r="Q10" s="48">
        <v>2</v>
      </c>
      <c r="R10" s="48">
        <v>0</v>
      </c>
      <c r="S10" s="48">
        <v>9.6</v>
      </c>
      <c r="T10" s="48">
        <v>0.5</v>
      </c>
    </row>
    <row r="11" spans="1:22" ht="16" thickBot="1" x14ac:dyDescent="0.4">
      <c r="A11" s="71"/>
      <c r="B11" s="59" t="s">
        <v>39</v>
      </c>
      <c r="C11" s="72">
        <f t="shared" ref="C11:T11" si="0">SUM(C5:C10)</f>
        <v>590</v>
      </c>
      <c r="D11" s="72">
        <f t="shared" si="0"/>
        <v>17.740000000000002</v>
      </c>
      <c r="E11" s="72">
        <f t="shared" si="0"/>
        <v>22.02</v>
      </c>
      <c r="F11" s="72">
        <f t="shared" si="0"/>
        <v>96.24</v>
      </c>
      <c r="G11" s="72">
        <f t="shared" si="0"/>
        <v>654.09999999999991</v>
      </c>
      <c r="H11" s="22">
        <f t="shared" si="0"/>
        <v>0.36499999999999999</v>
      </c>
      <c r="I11" s="22">
        <f t="shared" si="0"/>
        <v>22.19</v>
      </c>
      <c r="J11" s="22">
        <f t="shared" si="0"/>
        <v>70</v>
      </c>
      <c r="K11" s="22">
        <f t="shared" si="0"/>
        <v>1.27</v>
      </c>
      <c r="L11" s="22">
        <f t="shared" si="0"/>
        <v>3.49</v>
      </c>
      <c r="M11" s="22">
        <f t="shared" si="0"/>
        <v>0.27</v>
      </c>
      <c r="N11" s="22">
        <f>N5+N6+N9+N10</f>
        <v>441.59999999999997</v>
      </c>
      <c r="O11" s="22">
        <f t="shared" si="0"/>
        <v>373.97</v>
      </c>
      <c r="P11" s="22">
        <f t="shared" si="0"/>
        <v>2.5000000000000001E-2</v>
      </c>
      <c r="Q11" s="22">
        <f t="shared" si="0"/>
        <v>240.34</v>
      </c>
      <c r="R11" s="22">
        <f t="shared" si="0"/>
        <v>0</v>
      </c>
      <c r="S11" s="22">
        <f t="shared" si="0"/>
        <v>74.899999999999991</v>
      </c>
      <c r="T11" s="22">
        <f t="shared" si="0"/>
        <v>4.63</v>
      </c>
    </row>
    <row r="12" spans="1:22" ht="16" thickBot="1" x14ac:dyDescent="0.4">
      <c r="A12" s="71"/>
      <c r="B12" s="25" t="s">
        <v>40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2" ht="16" thickBot="1" x14ac:dyDescent="0.4">
      <c r="A13" s="115" t="s">
        <v>120</v>
      </c>
      <c r="B13" s="112" t="s">
        <v>121</v>
      </c>
      <c r="C13" s="117">
        <v>250</v>
      </c>
      <c r="D13" s="113">
        <v>3.8</v>
      </c>
      <c r="E13" s="113">
        <v>6</v>
      </c>
      <c r="F13" s="113">
        <v>12.5</v>
      </c>
      <c r="G13" s="113">
        <v>119.2</v>
      </c>
      <c r="H13" s="38">
        <v>0.11</v>
      </c>
      <c r="I13" s="38">
        <v>9.9</v>
      </c>
      <c r="J13" s="38">
        <v>0</v>
      </c>
      <c r="K13" s="38">
        <v>0.03</v>
      </c>
      <c r="L13" s="38">
        <v>1.3</v>
      </c>
      <c r="M13" s="38">
        <v>0.06</v>
      </c>
      <c r="N13" s="38">
        <v>32.04</v>
      </c>
      <c r="O13" s="38">
        <v>67.16</v>
      </c>
      <c r="P13" s="38">
        <v>0</v>
      </c>
      <c r="Q13" s="38">
        <v>557</v>
      </c>
      <c r="R13" s="38">
        <v>0</v>
      </c>
      <c r="S13" s="38">
        <v>27.24</v>
      </c>
      <c r="T13" s="38">
        <v>0.9</v>
      </c>
    </row>
    <row r="14" spans="1:22" ht="32.25" customHeight="1" thickBot="1" x14ac:dyDescent="0.4">
      <c r="A14" s="127" t="s">
        <v>73</v>
      </c>
      <c r="B14" s="123" t="s">
        <v>119</v>
      </c>
      <c r="C14" s="125">
        <v>100</v>
      </c>
      <c r="D14" s="125">
        <v>12</v>
      </c>
      <c r="E14" s="125">
        <v>11.8</v>
      </c>
      <c r="F14" s="125">
        <v>13.12</v>
      </c>
      <c r="G14" s="125">
        <v>214.73</v>
      </c>
      <c r="H14" s="28">
        <v>0.09</v>
      </c>
      <c r="I14" s="28">
        <v>3.25</v>
      </c>
      <c r="J14" s="28">
        <v>0</v>
      </c>
      <c r="K14" s="28">
        <v>0</v>
      </c>
      <c r="L14" s="28">
        <v>1.4</v>
      </c>
      <c r="M14" s="28">
        <v>0.02</v>
      </c>
      <c r="N14" s="28">
        <v>168</v>
      </c>
      <c r="O14" s="28">
        <v>124.7</v>
      </c>
      <c r="P14" s="28">
        <v>0</v>
      </c>
      <c r="Q14" s="28">
        <v>107.1</v>
      </c>
      <c r="R14" s="28">
        <v>0</v>
      </c>
      <c r="S14" s="28">
        <v>23</v>
      </c>
      <c r="T14" s="28">
        <v>0.9</v>
      </c>
    </row>
    <row r="15" spans="1:22" ht="16" thickBot="1" x14ac:dyDescent="0.4">
      <c r="A15" s="126" t="s">
        <v>132</v>
      </c>
      <c r="B15" s="116" t="s">
        <v>133</v>
      </c>
      <c r="C15" s="113">
        <v>180</v>
      </c>
      <c r="D15" s="113">
        <v>4.5</v>
      </c>
      <c r="E15" s="113">
        <v>7.1</v>
      </c>
      <c r="F15" s="113">
        <v>39.840000000000003</v>
      </c>
      <c r="G15" s="113">
        <v>241.26</v>
      </c>
      <c r="H15" s="28">
        <v>6.8000000000000005E-2</v>
      </c>
      <c r="I15" s="28">
        <v>0</v>
      </c>
      <c r="J15" s="28">
        <v>34</v>
      </c>
      <c r="K15" s="28">
        <v>0.62</v>
      </c>
      <c r="L15" s="28">
        <v>0.9</v>
      </c>
      <c r="M15" s="28">
        <v>0.03</v>
      </c>
      <c r="N15" s="28">
        <v>116.39</v>
      </c>
      <c r="O15" s="28">
        <v>101.4</v>
      </c>
      <c r="P15" s="28">
        <v>0.02</v>
      </c>
      <c r="Q15" s="28">
        <v>44.4</v>
      </c>
      <c r="R15" s="28">
        <v>0</v>
      </c>
      <c r="S15" s="28">
        <v>15.37</v>
      </c>
      <c r="T15" s="28">
        <v>0.85</v>
      </c>
    </row>
    <row r="16" spans="1:22" ht="16" thickBot="1" x14ac:dyDescent="0.4">
      <c r="A16" s="76" t="s">
        <v>129</v>
      </c>
      <c r="B16" s="61" t="s">
        <v>31</v>
      </c>
      <c r="C16" s="58">
        <v>200</v>
      </c>
      <c r="D16" s="58">
        <v>1.5</v>
      </c>
      <c r="E16" s="58">
        <v>1.7</v>
      </c>
      <c r="F16" s="58">
        <v>22.4</v>
      </c>
      <c r="G16" s="58">
        <v>110.9</v>
      </c>
      <c r="H16" s="38">
        <v>0.15</v>
      </c>
      <c r="I16" s="38">
        <v>3.26</v>
      </c>
      <c r="J16" s="38">
        <v>0.1</v>
      </c>
      <c r="K16" s="38">
        <v>0</v>
      </c>
      <c r="L16" s="38">
        <v>0.7</v>
      </c>
      <c r="M16" s="38">
        <v>0.16</v>
      </c>
      <c r="N16" s="38">
        <v>93</v>
      </c>
      <c r="O16" s="38">
        <v>84</v>
      </c>
      <c r="P16" s="38">
        <v>0</v>
      </c>
      <c r="Q16" s="38">
        <v>98</v>
      </c>
      <c r="R16" s="38">
        <v>0</v>
      </c>
      <c r="S16" s="38">
        <v>9.75</v>
      </c>
      <c r="T16" s="38">
        <v>0.2</v>
      </c>
      <c r="V16" t="s">
        <v>67</v>
      </c>
    </row>
    <row r="17" spans="1:20" ht="15.75" customHeight="1" thickBot="1" x14ac:dyDescent="0.4">
      <c r="A17" s="125" t="s">
        <v>25</v>
      </c>
      <c r="B17" s="128" t="s">
        <v>14</v>
      </c>
      <c r="C17" s="125">
        <v>30</v>
      </c>
      <c r="D17" s="125">
        <v>2.66</v>
      </c>
      <c r="E17" s="125">
        <v>0.24</v>
      </c>
      <c r="F17" s="125">
        <v>14.76</v>
      </c>
      <c r="G17" s="125">
        <v>71.84</v>
      </c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5.75" customHeight="1" thickBot="1" x14ac:dyDescent="0.4">
      <c r="A18" s="125" t="s">
        <v>25</v>
      </c>
      <c r="B18" s="128" t="s">
        <v>15</v>
      </c>
      <c r="C18" s="130">
        <v>40</v>
      </c>
      <c r="D18" s="125">
        <v>2.64</v>
      </c>
      <c r="E18" s="125">
        <v>0.48</v>
      </c>
      <c r="F18" s="125">
        <v>15.84</v>
      </c>
      <c r="G18" s="125">
        <v>78.239999999999995</v>
      </c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" thickBot="1" x14ac:dyDescent="0.4">
      <c r="A19" s="71"/>
      <c r="B19" s="59" t="s">
        <v>41</v>
      </c>
      <c r="C19" s="60">
        <f>C13+C14+C15+C16+C17+C18</f>
        <v>800</v>
      </c>
      <c r="D19" s="60">
        <f t="shared" ref="D19:G19" si="1">D13+D14+D15+D16+D17+D18</f>
        <v>27.1</v>
      </c>
      <c r="E19" s="60">
        <f t="shared" si="1"/>
        <v>27.319999999999997</v>
      </c>
      <c r="F19" s="60">
        <f t="shared" si="1"/>
        <v>118.46000000000002</v>
      </c>
      <c r="G19" s="60">
        <f t="shared" si="1"/>
        <v>836.17000000000007</v>
      </c>
      <c r="H19" s="20">
        <f t="shared" ref="H19:T19" si="2">H13+H14+H15+H16+H17+H18</f>
        <v>0.53800000000000003</v>
      </c>
      <c r="I19" s="20">
        <f t="shared" si="2"/>
        <v>16.41</v>
      </c>
      <c r="J19" s="20">
        <f t="shared" si="2"/>
        <v>34.1</v>
      </c>
      <c r="K19" s="20">
        <f t="shared" si="2"/>
        <v>1.35</v>
      </c>
      <c r="L19" s="20">
        <f t="shared" si="2"/>
        <v>4.83</v>
      </c>
      <c r="M19" s="20">
        <f t="shared" si="2"/>
        <v>0.27</v>
      </c>
      <c r="N19" s="20">
        <f t="shared" si="2"/>
        <v>427.93</v>
      </c>
      <c r="O19" s="20">
        <f t="shared" si="2"/>
        <v>463.36</v>
      </c>
      <c r="P19" s="20">
        <f t="shared" si="2"/>
        <v>0.04</v>
      </c>
      <c r="Q19" s="20">
        <f t="shared" si="2"/>
        <v>862.84</v>
      </c>
      <c r="R19" s="20">
        <f t="shared" si="2"/>
        <v>0</v>
      </c>
      <c r="S19" s="20">
        <f t="shared" si="2"/>
        <v>104.46000000000001</v>
      </c>
      <c r="T19" s="20">
        <f t="shared" si="2"/>
        <v>4.45</v>
      </c>
    </row>
    <row r="20" spans="1:20" ht="1.5" hidden="1" customHeight="1" thickBot="1" x14ac:dyDescent="0.4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" hidden="1" thickBot="1" x14ac:dyDescent="0.4">
      <c r="A21" s="62"/>
      <c r="B21" s="32"/>
      <c r="C21" s="53"/>
      <c r="D21" s="53"/>
      <c r="E21" s="53"/>
      <c r="F21" s="53"/>
      <c r="G21" s="5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5.5" hidden="1" customHeight="1" thickBot="1" x14ac:dyDescent="0.4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5.75" hidden="1" customHeight="1" thickBot="1" x14ac:dyDescent="0.4">
      <c r="A23" s="71"/>
      <c r="B23" s="63"/>
      <c r="C23" s="60"/>
      <c r="D23" s="60"/>
      <c r="E23" s="60"/>
      <c r="F23" s="60"/>
      <c r="G23" s="6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8" thickBot="1" x14ac:dyDescent="0.4">
      <c r="A24" s="73"/>
      <c r="B24" s="26" t="s">
        <v>43</v>
      </c>
      <c r="C24" s="25"/>
      <c r="D24" s="81">
        <f>D11+D19</f>
        <v>44.84</v>
      </c>
      <c r="E24" s="81">
        <f t="shared" ref="E24:T24" si="3">E11+E19</f>
        <v>49.339999999999996</v>
      </c>
      <c r="F24" s="81">
        <f t="shared" si="3"/>
        <v>214.70000000000002</v>
      </c>
      <c r="G24" s="81">
        <f t="shared" si="3"/>
        <v>1490.27</v>
      </c>
      <c r="H24" s="27">
        <f t="shared" si="3"/>
        <v>0.90300000000000002</v>
      </c>
      <c r="I24" s="27">
        <f t="shared" si="3"/>
        <v>38.6</v>
      </c>
      <c r="J24" s="27">
        <f t="shared" si="3"/>
        <v>104.1</v>
      </c>
      <c r="K24" s="27">
        <f t="shared" si="3"/>
        <v>2.62</v>
      </c>
      <c r="L24" s="27">
        <f t="shared" si="3"/>
        <v>8.32</v>
      </c>
      <c r="M24" s="27">
        <f t="shared" si="3"/>
        <v>0.54</v>
      </c>
      <c r="N24" s="27">
        <f t="shared" si="3"/>
        <v>869.53</v>
      </c>
      <c r="O24" s="27">
        <f t="shared" si="3"/>
        <v>837.33</v>
      </c>
      <c r="P24" s="27">
        <f t="shared" si="3"/>
        <v>6.5000000000000002E-2</v>
      </c>
      <c r="Q24" s="27">
        <f t="shared" si="3"/>
        <v>1103.18</v>
      </c>
      <c r="R24" s="27">
        <f t="shared" si="3"/>
        <v>0</v>
      </c>
      <c r="S24" s="27">
        <f t="shared" si="3"/>
        <v>179.36</v>
      </c>
      <c r="T24" s="27">
        <f t="shared" si="3"/>
        <v>9.08</v>
      </c>
    </row>
    <row r="25" spans="1:20" x14ac:dyDescent="0.35">
      <c r="B25" s="132" t="s">
        <v>93</v>
      </c>
      <c r="C25" s="132"/>
      <c r="D25" s="132"/>
      <c r="E25" s="132"/>
      <c r="F25" s="132"/>
      <c r="G25" s="132"/>
    </row>
    <row r="26" spans="1:20" x14ac:dyDescent="0.35">
      <c r="A26" s="131" t="s">
        <v>131</v>
      </c>
      <c r="B26" s="40" t="s">
        <v>130</v>
      </c>
    </row>
    <row r="27" spans="1:20" ht="15.5" x14ac:dyDescent="0.35">
      <c r="A27" s="115" t="s">
        <v>128</v>
      </c>
      <c r="B27" s="123" t="s">
        <v>122</v>
      </c>
      <c r="C27" s="125">
        <v>180</v>
      </c>
      <c r="D27" s="129">
        <v>6.24</v>
      </c>
      <c r="E27" s="129">
        <v>9.8000000000000007</v>
      </c>
      <c r="F27" s="129">
        <v>37.700000000000003</v>
      </c>
      <c r="G27" s="129">
        <v>263.95999999999998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7" workbookViewId="0">
      <selection activeCell="AB14" sqref="AB14"/>
    </sheetView>
  </sheetViews>
  <sheetFormatPr defaultRowHeight="14.5" x14ac:dyDescent="0.35"/>
  <cols>
    <col min="1" max="1" width="9.1796875" customWidth="1"/>
    <col min="2" max="2" width="33.1796875" customWidth="1"/>
    <col min="3" max="3" width="8.453125" customWidth="1"/>
    <col min="4" max="4" width="7.26953125" customWidth="1"/>
    <col min="5" max="5" width="8.1796875" customWidth="1"/>
    <col min="6" max="6" width="7.1796875" customWidth="1"/>
    <col min="7" max="7" width="10.453125" customWidth="1"/>
    <col min="8" max="8" width="5.81640625" hidden="1" customWidth="1"/>
    <col min="9" max="9" width="6" hidden="1" customWidth="1"/>
    <col min="10" max="11" width="5.81640625" hidden="1" customWidth="1"/>
    <col min="12" max="12" width="5.26953125" hidden="1" customWidth="1"/>
    <col min="13" max="13" width="7.54296875" hidden="1" customWidth="1"/>
    <col min="14" max="14" width="7.26953125" hidden="1" customWidth="1"/>
    <col min="15" max="15" width="5.7265625" hidden="1" customWidth="1"/>
    <col min="16" max="16" width="5.81640625" hidden="1" customWidth="1"/>
    <col min="17" max="17" width="5.54296875" hidden="1" customWidth="1"/>
    <col min="18" max="18" width="5.453125" hidden="1" customWidth="1"/>
    <col min="19" max="19" width="6.453125" hidden="1" customWidth="1"/>
    <col min="20" max="20" width="5.81640625" hidden="1" customWidth="1"/>
  </cols>
  <sheetData>
    <row r="1" spans="1:20" ht="15.75" customHeight="1" thickBot="1" x14ac:dyDescent="0.4">
      <c r="A1" s="152" t="s">
        <v>17</v>
      </c>
      <c r="B1" s="152" t="s">
        <v>141</v>
      </c>
      <c r="C1" s="156" t="s">
        <v>0</v>
      </c>
      <c r="D1" s="152" t="s">
        <v>16</v>
      </c>
      <c r="E1" s="152"/>
      <c r="F1" s="152"/>
      <c r="G1" s="16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69"/>
      <c r="B2" s="153"/>
      <c r="C2" s="156"/>
      <c r="D2" s="170"/>
      <c r="E2" s="170"/>
      <c r="F2" s="170"/>
      <c r="G2" s="160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0" ht="16" thickBot="1" x14ac:dyDescent="0.4">
      <c r="A3" s="169"/>
      <c r="B3" s="153"/>
      <c r="C3" s="156"/>
      <c r="D3" s="83" t="s">
        <v>11</v>
      </c>
      <c r="E3" s="83" t="s">
        <v>12</v>
      </c>
      <c r="F3" s="83" t="s">
        <v>13</v>
      </c>
      <c r="G3" s="160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0" ht="16" thickBot="1" x14ac:dyDescent="0.4">
      <c r="A4" s="71"/>
      <c r="B4" s="25" t="s">
        <v>38</v>
      </c>
      <c r="C4" s="71"/>
      <c r="D4" s="71"/>
      <c r="E4" s="71"/>
      <c r="F4" s="71"/>
      <c r="G4" s="8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" thickBot="1" x14ac:dyDescent="0.4">
      <c r="A5" s="115" t="s">
        <v>123</v>
      </c>
      <c r="B5" s="123" t="s">
        <v>97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0.7</v>
      </c>
      <c r="I5" s="28">
        <v>3.5</v>
      </c>
      <c r="J5" s="28">
        <v>0</v>
      </c>
      <c r="K5" s="28"/>
      <c r="L5" s="28"/>
      <c r="M5" s="28">
        <v>0.04</v>
      </c>
      <c r="N5" s="28">
        <v>20.58</v>
      </c>
      <c r="O5" s="28">
        <v>34.229999999999997</v>
      </c>
      <c r="P5" s="28"/>
      <c r="Q5" s="28"/>
      <c r="R5" s="28"/>
      <c r="S5" s="28">
        <v>5.3</v>
      </c>
      <c r="T5" s="28">
        <v>0.6</v>
      </c>
    </row>
    <row r="6" spans="1:20" ht="16" thickBot="1" x14ac:dyDescent="0.4">
      <c r="A6" s="126" t="s">
        <v>124</v>
      </c>
      <c r="B6" s="123" t="s">
        <v>48</v>
      </c>
      <c r="C6" s="125">
        <v>220</v>
      </c>
      <c r="D6" s="125">
        <v>9.18</v>
      </c>
      <c r="E6" s="125">
        <v>11.9</v>
      </c>
      <c r="F6" s="125">
        <v>35</v>
      </c>
      <c r="G6" s="125">
        <v>283.82</v>
      </c>
      <c r="H6" s="29">
        <v>0.1</v>
      </c>
      <c r="I6" s="29">
        <v>8.24</v>
      </c>
      <c r="J6" s="29">
        <v>0</v>
      </c>
      <c r="K6" s="29">
        <v>0.6</v>
      </c>
      <c r="L6" s="29">
        <v>1.2</v>
      </c>
      <c r="M6" s="29">
        <v>0.13</v>
      </c>
      <c r="N6" s="29">
        <v>167</v>
      </c>
      <c r="O6" s="29">
        <v>137.19999999999999</v>
      </c>
      <c r="P6" s="29">
        <v>0</v>
      </c>
      <c r="Q6" s="29">
        <v>73.400000000000006</v>
      </c>
      <c r="R6" s="29">
        <v>0</v>
      </c>
      <c r="S6" s="29">
        <v>21.33</v>
      </c>
      <c r="T6" s="29">
        <v>1.3</v>
      </c>
    </row>
    <row r="7" spans="1:20" ht="16" thickBot="1" x14ac:dyDescent="0.4">
      <c r="A7" s="127" t="s">
        <v>125</v>
      </c>
      <c r="B7" s="123" t="s">
        <v>28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6" thickBot="1" x14ac:dyDescent="0.4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.75" customHeight="1" thickBot="1" x14ac:dyDescent="0.4">
      <c r="A9" s="70" t="s">
        <v>126</v>
      </c>
      <c r="B9" s="78" t="s">
        <v>91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28">
        <v>7.0000000000000007E-2</v>
      </c>
      <c r="I9" s="28">
        <v>0</v>
      </c>
      <c r="J9" s="28">
        <v>0</v>
      </c>
      <c r="K9" s="28">
        <v>0</v>
      </c>
      <c r="L9" s="28">
        <v>0.6</v>
      </c>
      <c r="M9" s="28">
        <v>0</v>
      </c>
      <c r="N9" s="28">
        <v>9.1999999999999993</v>
      </c>
      <c r="O9" s="28">
        <v>34.799999999999997</v>
      </c>
      <c r="P9" s="28">
        <v>0.02</v>
      </c>
      <c r="Q9" s="28">
        <v>69.78</v>
      </c>
      <c r="R9" s="28">
        <v>0</v>
      </c>
      <c r="S9" s="28">
        <v>13.2</v>
      </c>
      <c r="T9" s="28">
        <v>0.8</v>
      </c>
    </row>
    <row r="10" spans="1:20" ht="17.25" customHeight="1" thickBot="1" x14ac:dyDescent="0.4">
      <c r="A10" s="70" t="s">
        <v>25</v>
      </c>
      <c r="B10" s="78" t="s">
        <v>92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" thickBot="1" x14ac:dyDescent="0.4">
      <c r="A11" s="71"/>
      <c r="B11" s="63" t="s">
        <v>39</v>
      </c>
      <c r="C11" s="60">
        <f>C5+C6+C7+C8+C9+C10</f>
        <v>600</v>
      </c>
      <c r="D11" s="60">
        <f t="shared" ref="D11:G11" si="0">D5+D6+D7+D8+D9+D10</f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ref="H11:T11" si="1">H5+H6+H7+H9</f>
        <v>0.86999999999999988</v>
      </c>
      <c r="I11" s="20">
        <f t="shared" si="1"/>
        <v>11.77</v>
      </c>
      <c r="J11" s="20">
        <f t="shared" si="1"/>
        <v>0</v>
      </c>
      <c r="K11" s="20">
        <f t="shared" si="1"/>
        <v>0.6</v>
      </c>
      <c r="L11" s="20">
        <f t="shared" si="1"/>
        <v>1.7999999999999998</v>
      </c>
      <c r="M11" s="20">
        <f t="shared" si="1"/>
        <v>0.17</v>
      </c>
      <c r="N11" s="20">
        <f t="shared" si="1"/>
        <v>207.87999999999997</v>
      </c>
      <c r="O11" s="20">
        <f t="shared" si="1"/>
        <v>209.02999999999997</v>
      </c>
      <c r="P11" s="20">
        <f t="shared" si="1"/>
        <v>0.02</v>
      </c>
      <c r="Q11" s="20">
        <f t="shared" si="1"/>
        <v>151.78</v>
      </c>
      <c r="R11" s="20">
        <f t="shared" si="1"/>
        <v>0</v>
      </c>
      <c r="S11" s="20">
        <f t="shared" si="1"/>
        <v>41.23</v>
      </c>
      <c r="T11" s="20">
        <f t="shared" si="1"/>
        <v>2.9799999999999995</v>
      </c>
    </row>
    <row r="12" spans="1:20" ht="16" thickBot="1" x14ac:dyDescent="0.4">
      <c r="A12" s="71"/>
      <c r="B12" s="25" t="s">
        <v>40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2.5" customHeight="1" thickBot="1" x14ac:dyDescent="0.4">
      <c r="A13" s="115" t="s">
        <v>137</v>
      </c>
      <c r="B13" s="116" t="s">
        <v>161</v>
      </c>
      <c r="C13" s="133">
        <v>250</v>
      </c>
      <c r="D13" s="133">
        <v>5.5</v>
      </c>
      <c r="E13" s="133">
        <v>4.7</v>
      </c>
      <c r="F13" s="133">
        <v>26.5</v>
      </c>
      <c r="G13" s="133">
        <v>170.3</v>
      </c>
      <c r="H13" s="28">
        <v>0.1</v>
      </c>
      <c r="I13" s="28">
        <v>21</v>
      </c>
      <c r="J13" s="28">
        <v>0</v>
      </c>
      <c r="K13" s="28">
        <v>0.64</v>
      </c>
      <c r="L13" s="28">
        <v>1.4</v>
      </c>
      <c r="M13" s="28">
        <v>0.18</v>
      </c>
      <c r="N13" s="28">
        <v>24.6</v>
      </c>
      <c r="O13" s="28">
        <v>19.2</v>
      </c>
      <c r="P13" s="28">
        <v>0</v>
      </c>
      <c r="Q13" s="28">
        <v>6</v>
      </c>
      <c r="R13" s="28">
        <v>0</v>
      </c>
      <c r="S13" s="28">
        <v>8</v>
      </c>
      <c r="T13" s="28">
        <v>1.8</v>
      </c>
    </row>
    <row r="14" spans="1:20" ht="30.75" customHeight="1" thickBot="1" x14ac:dyDescent="0.4">
      <c r="A14" s="115" t="s">
        <v>139</v>
      </c>
      <c r="B14" s="116" t="s">
        <v>103</v>
      </c>
      <c r="C14" s="113">
        <v>100</v>
      </c>
      <c r="D14" s="113">
        <v>10.42</v>
      </c>
      <c r="E14" s="113">
        <v>11.12</v>
      </c>
      <c r="F14" s="113">
        <v>15.72</v>
      </c>
      <c r="G14" s="113">
        <v>204.64</v>
      </c>
      <c r="H14" s="38">
        <v>0.19</v>
      </c>
      <c r="I14" s="38">
        <v>4.67</v>
      </c>
      <c r="J14" s="38">
        <v>0</v>
      </c>
      <c r="K14" s="38">
        <v>0.02</v>
      </c>
      <c r="L14" s="38">
        <v>1.6</v>
      </c>
      <c r="M14" s="38">
        <v>0.05</v>
      </c>
      <c r="N14" s="38">
        <v>34.130000000000003</v>
      </c>
      <c r="O14" s="38">
        <v>70.5</v>
      </c>
      <c r="P14" s="38">
        <v>0</v>
      </c>
      <c r="Q14" s="39">
        <v>378.2</v>
      </c>
      <c r="R14" s="38">
        <v>0</v>
      </c>
      <c r="S14" s="38">
        <v>28.5</v>
      </c>
      <c r="T14" s="39">
        <v>1.64</v>
      </c>
    </row>
    <row r="15" spans="1:20" ht="18.75" customHeight="1" thickBot="1" x14ac:dyDescent="0.4">
      <c r="A15" s="115" t="s">
        <v>138</v>
      </c>
      <c r="B15" s="112" t="s">
        <v>66</v>
      </c>
      <c r="C15" s="133">
        <v>180</v>
      </c>
      <c r="D15" s="133">
        <v>7.56</v>
      </c>
      <c r="E15" s="133">
        <v>9.36</v>
      </c>
      <c r="F15" s="133">
        <v>37.6</v>
      </c>
      <c r="G15" s="133">
        <v>258.39999999999998</v>
      </c>
      <c r="H15" s="28">
        <v>0.03</v>
      </c>
      <c r="I15" s="28">
        <v>5.82</v>
      </c>
      <c r="J15" s="28">
        <v>33.42</v>
      </c>
      <c r="K15" s="28">
        <v>0</v>
      </c>
      <c r="L15" s="28">
        <v>0.69</v>
      </c>
      <c r="M15" s="28">
        <v>0.33</v>
      </c>
      <c r="N15" s="28">
        <v>146.91</v>
      </c>
      <c r="O15" s="28">
        <v>153.4</v>
      </c>
      <c r="P15" s="28">
        <v>0</v>
      </c>
      <c r="Q15" s="28">
        <v>68</v>
      </c>
      <c r="R15" s="28">
        <v>0</v>
      </c>
      <c r="S15" s="28">
        <v>10</v>
      </c>
      <c r="T15" s="28">
        <v>0.3</v>
      </c>
    </row>
    <row r="16" spans="1:20" ht="20.25" customHeight="1" thickBot="1" x14ac:dyDescent="0.4">
      <c r="A16" s="115" t="s">
        <v>109</v>
      </c>
      <c r="B16" s="123" t="s">
        <v>69</v>
      </c>
      <c r="C16" s="125">
        <v>200</v>
      </c>
      <c r="D16" s="125">
        <v>0.1</v>
      </c>
      <c r="E16" s="125">
        <v>0.02</v>
      </c>
      <c r="F16" s="125">
        <v>15.5</v>
      </c>
      <c r="G16" s="125">
        <v>62.78</v>
      </c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2" ht="16" hidden="1" thickBot="1" x14ac:dyDescent="0.4">
      <c r="A17" s="115"/>
      <c r="B17" s="128"/>
      <c r="C17" s="125"/>
      <c r="D17" s="125"/>
      <c r="E17" s="125"/>
      <c r="F17" s="125"/>
      <c r="G17" s="125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2" ht="17.25" hidden="1" customHeight="1" thickBot="1" x14ac:dyDescent="0.4">
      <c r="A18" s="115"/>
      <c r="B18" s="128"/>
      <c r="C18" s="125"/>
      <c r="D18" s="125"/>
      <c r="E18" s="125"/>
      <c r="F18" s="125"/>
      <c r="G18" s="125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2" ht="19.5" customHeight="1" thickBot="1" x14ac:dyDescent="0.4">
      <c r="A19" s="115" t="s">
        <v>25</v>
      </c>
      <c r="B19" s="128" t="s">
        <v>14</v>
      </c>
      <c r="C19" s="125">
        <v>30</v>
      </c>
      <c r="D19" s="125">
        <v>2.66</v>
      </c>
      <c r="E19" s="125">
        <v>0.24</v>
      </c>
      <c r="F19" s="125">
        <v>14.76</v>
      </c>
      <c r="G19" s="125">
        <v>71.84</v>
      </c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2" ht="16.5" customHeight="1" thickBot="1" x14ac:dyDescent="0.4">
      <c r="A20" s="115" t="s">
        <v>25</v>
      </c>
      <c r="B20" s="128" t="s">
        <v>15</v>
      </c>
      <c r="C20" s="130">
        <v>40</v>
      </c>
      <c r="D20" s="125">
        <v>2.64</v>
      </c>
      <c r="E20" s="125">
        <v>0.48</v>
      </c>
      <c r="F20" s="125">
        <v>15.84</v>
      </c>
      <c r="G20" s="125">
        <v>78.239999999999995</v>
      </c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2" ht="15.75" customHeight="1" thickBot="1" x14ac:dyDescent="0.4">
      <c r="A21" s="71"/>
      <c r="B21" s="63" t="s">
        <v>41</v>
      </c>
      <c r="C21" s="60">
        <f>C13+C14+C15+C16+C19+C20</f>
        <v>800</v>
      </c>
      <c r="D21" s="60">
        <f t="shared" ref="D21:T21" si="2">D13+D14+D15+D16+D19+D20</f>
        <v>28.880000000000003</v>
      </c>
      <c r="E21" s="60">
        <f t="shared" si="2"/>
        <v>25.919999999999998</v>
      </c>
      <c r="F21" s="60">
        <f t="shared" si="2"/>
        <v>125.92</v>
      </c>
      <c r="G21" s="60">
        <f t="shared" si="2"/>
        <v>846.19999999999993</v>
      </c>
      <c r="H21" s="20">
        <f t="shared" si="2"/>
        <v>0.44000000000000006</v>
      </c>
      <c r="I21" s="20">
        <f t="shared" si="2"/>
        <v>31.520000000000003</v>
      </c>
      <c r="J21" s="20">
        <f t="shared" si="2"/>
        <v>33.42</v>
      </c>
      <c r="K21" s="20">
        <f t="shared" si="2"/>
        <v>1.3599999999999999</v>
      </c>
      <c r="L21" s="20">
        <f t="shared" si="2"/>
        <v>4.22</v>
      </c>
      <c r="M21" s="20">
        <f t="shared" si="2"/>
        <v>0.56000000000000005</v>
      </c>
      <c r="N21" s="20">
        <f t="shared" si="2"/>
        <v>235.23999999999998</v>
      </c>
      <c r="O21" s="20">
        <f t="shared" si="2"/>
        <v>332.00000000000006</v>
      </c>
      <c r="P21" s="20">
        <f t="shared" si="2"/>
        <v>0.02</v>
      </c>
      <c r="Q21" s="20">
        <f t="shared" si="2"/>
        <v>517.14</v>
      </c>
      <c r="R21" s="20">
        <f t="shared" si="2"/>
        <v>0</v>
      </c>
      <c r="S21" s="20">
        <f t="shared" si="2"/>
        <v>77</v>
      </c>
      <c r="T21" s="20">
        <f t="shared" si="2"/>
        <v>5.6199999999999992</v>
      </c>
      <c r="V21" t="s">
        <v>67</v>
      </c>
    </row>
    <row r="22" spans="1:22" ht="15" hidden="1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ht="16" hidden="1" thickBot="1" x14ac:dyDescent="0.4">
      <c r="A23" s="71"/>
      <c r="B23" s="71"/>
      <c r="C23" s="49"/>
      <c r="D23" s="49"/>
      <c r="E23" s="49"/>
      <c r="F23" s="49"/>
      <c r="G23" s="4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2" ht="16" hidden="1" thickBot="1" x14ac:dyDescent="0.4">
      <c r="A24" s="62"/>
      <c r="B24" s="52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2" ht="16" hidden="1" thickBot="1" x14ac:dyDescent="0.4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2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2" ht="18" thickBot="1" x14ac:dyDescent="0.4">
      <c r="A27" s="71"/>
      <c r="B27" s="26" t="s">
        <v>43</v>
      </c>
      <c r="C27" s="71"/>
      <c r="D27" s="64">
        <f>D11+D21+D26</f>
        <v>46.910000000000004</v>
      </c>
      <c r="E27" s="64">
        <f t="shared" ref="E27:T27" si="3">E11+E21+E26</f>
        <v>47.76</v>
      </c>
      <c r="F27" s="64">
        <f t="shared" si="3"/>
        <v>221.12</v>
      </c>
      <c r="G27" s="64">
        <f t="shared" si="3"/>
        <v>1495.6799999999998</v>
      </c>
      <c r="H27" s="21">
        <f t="shared" si="3"/>
        <v>1.31</v>
      </c>
      <c r="I27" s="21">
        <f t="shared" si="3"/>
        <v>43.290000000000006</v>
      </c>
      <c r="J27" s="21">
        <f t="shared" si="3"/>
        <v>33.42</v>
      </c>
      <c r="K27" s="21">
        <f t="shared" si="3"/>
        <v>1.96</v>
      </c>
      <c r="L27" s="21">
        <f t="shared" si="3"/>
        <v>6.02</v>
      </c>
      <c r="M27" s="21">
        <f t="shared" si="3"/>
        <v>0.73000000000000009</v>
      </c>
      <c r="N27" s="21">
        <f t="shared" si="3"/>
        <v>443.11999999999995</v>
      </c>
      <c r="O27" s="21">
        <f t="shared" si="3"/>
        <v>541.03</v>
      </c>
      <c r="P27" s="21">
        <f t="shared" si="3"/>
        <v>0.04</v>
      </c>
      <c r="Q27" s="21">
        <f t="shared" si="3"/>
        <v>668.92</v>
      </c>
      <c r="R27" s="21">
        <f t="shared" si="3"/>
        <v>0</v>
      </c>
      <c r="S27" s="21">
        <f t="shared" si="3"/>
        <v>118.22999999999999</v>
      </c>
      <c r="T27" s="21">
        <f t="shared" si="3"/>
        <v>8.5999999999999979</v>
      </c>
    </row>
    <row r="28" spans="1:22" x14ac:dyDescent="0.35">
      <c r="B28" s="137" t="s">
        <v>93</v>
      </c>
      <c r="C28" s="137"/>
      <c r="D28" s="137"/>
      <c r="E28" s="137"/>
      <c r="F28" s="137"/>
      <c r="G28" s="137"/>
    </row>
    <row r="29" spans="1:22" x14ac:dyDescent="0.35">
      <c r="A29" s="131" t="s">
        <v>164</v>
      </c>
      <c r="B29" s="40" t="s">
        <v>130</v>
      </c>
      <c r="C29" s="2"/>
      <c r="D29" s="2"/>
      <c r="E29" s="2"/>
      <c r="F29" s="2"/>
      <c r="G29" s="2"/>
    </row>
    <row r="30" spans="1:22" ht="28" x14ac:dyDescent="0.35">
      <c r="A30" s="76" t="s">
        <v>162</v>
      </c>
      <c r="B30" s="149" t="s">
        <v>163</v>
      </c>
      <c r="C30" s="97">
        <v>250</v>
      </c>
      <c r="D30" s="97">
        <v>6</v>
      </c>
      <c r="E30" s="97">
        <v>5.13</v>
      </c>
      <c r="F30" s="97">
        <v>11</v>
      </c>
      <c r="G30" s="97">
        <v>114.17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16" sqref="A16:G16"/>
    </sheetView>
  </sheetViews>
  <sheetFormatPr defaultColWidth="9.1796875" defaultRowHeight="14.5" x14ac:dyDescent="0.35"/>
  <cols>
    <col min="1" max="1" width="8.26953125" style="2" customWidth="1"/>
    <col min="2" max="2" width="37.54296875" style="2" customWidth="1"/>
    <col min="3" max="3" width="6.81640625" style="2" customWidth="1"/>
    <col min="4" max="4" width="7.453125" style="2" customWidth="1"/>
    <col min="5" max="6" width="7" style="2" customWidth="1"/>
    <col min="7" max="7" width="8.7265625" style="2" customWidth="1"/>
    <col min="8" max="8" width="7" style="2" hidden="1" customWidth="1"/>
    <col min="9" max="9" width="6.26953125" style="2" hidden="1" customWidth="1"/>
    <col min="10" max="10" width="6.1796875" style="2" hidden="1" customWidth="1"/>
    <col min="11" max="11" width="7.1796875" style="2" hidden="1" customWidth="1"/>
    <col min="12" max="12" width="5.81640625" style="2" hidden="1" customWidth="1"/>
    <col min="13" max="13" width="6.1796875" style="2" hidden="1" customWidth="1"/>
    <col min="14" max="14" width="7.453125" style="2" hidden="1" customWidth="1"/>
    <col min="15" max="15" width="6.453125" style="2" hidden="1" customWidth="1"/>
    <col min="16" max="16" width="5.7265625" style="2" hidden="1" customWidth="1"/>
    <col min="17" max="17" width="6.26953125" style="2" hidden="1" customWidth="1"/>
    <col min="18" max="19" width="5.81640625" style="2" hidden="1" customWidth="1"/>
    <col min="20" max="20" width="4.81640625" style="2" hidden="1" customWidth="1"/>
    <col min="21" max="16384" width="9.1796875" style="2"/>
  </cols>
  <sheetData>
    <row r="1" spans="1:22" ht="15" thickBot="1" x14ac:dyDescent="0.4">
      <c r="A1" s="152" t="s">
        <v>17</v>
      </c>
      <c r="B1" s="152" t="s">
        <v>99</v>
      </c>
      <c r="C1" s="156" t="s">
        <v>0</v>
      </c>
      <c r="D1" s="152" t="s">
        <v>16</v>
      </c>
      <c r="E1" s="152"/>
      <c r="F1" s="152"/>
      <c r="G1" s="16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5" x14ac:dyDescent="0.35">
      <c r="A2" s="169"/>
      <c r="B2" s="175"/>
      <c r="C2" s="156"/>
      <c r="D2" s="170"/>
      <c r="E2" s="170"/>
      <c r="F2" s="170"/>
      <c r="G2" s="160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2" ht="16" thickBot="1" x14ac:dyDescent="0.4">
      <c r="A3" s="169"/>
      <c r="B3" s="175"/>
      <c r="C3" s="156"/>
      <c r="D3" s="83" t="s">
        <v>11</v>
      </c>
      <c r="E3" s="83" t="s">
        <v>12</v>
      </c>
      <c r="F3" s="83" t="s">
        <v>13</v>
      </c>
      <c r="G3" s="160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2" ht="15" thickBot="1" x14ac:dyDescent="0.4">
      <c r="A4" s="87"/>
      <c r="B4" s="82" t="s">
        <v>38</v>
      </c>
      <c r="C4" s="88"/>
      <c r="D4" s="88"/>
      <c r="E4" s="88"/>
      <c r="F4" s="88"/>
      <c r="G4" s="8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.5" hidden="1" customHeight="1" thickBot="1" x14ac:dyDescent="0.4">
      <c r="A5" s="56"/>
      <c r="B5" s="74"/>
      <c r="C5" s="53"/>
      <c r="D5" s="53"/>
      <c r="E5" s="53"/>
      <c r="F5" s="54"/>
      <c r="G5" s="5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26.5" thickBot="1" x14ac:dyDescent="0.4">
      <c r="A6" s="115" t="s">
        <v>118</v>
      </c>
      <c r="B6" s="112" t="s">
        <v>34</v>
      </c>
      <c r="C6" s="113">
        <v>48</v>
      </c>
      <c r="D6" s="113">
        <v>5.08</v>
      </c>
      <c r="E6" s="113">
        <v>4.5999999999999996</v>
      </c>
      <c r="F6" s="114">
        <v>0.28000000000000003</v>
      </c>
      <c r="G6" s="113">
        <v>62.84</v>
      </c>
      <c r="H6" s="38">
        <v>0.03</v>
      </c>
      <c r="I6" s="38">
        <v>0</v>
      </c>
      <c r="J6" s="38">
        <v>100</v>
      </c>
      <c r="K6" s="38">
        <v>0</v>
      </c>
      <c r="L6" s="38">
        <v>0.8</v>
      </c>
      <c r="M6" s="38">
        <v>0.18</v>
      </c>
      <c r="N6" s="38">
        <v>32</v>
      </c>
      <c r="O6" s="38">
        <v>76.8</v>
      </c>
      <c r="P6" s="38">
        <v>0</v>
      </c>
      <c r="Q6" s="38">
        <v>56</v>
      </c>
      <c r="R6" s="38">
        <v>0</v>
      </c>
      <c r="S6" s="38">
        <v>4.8</v>
      </c>
      <c r="T6" s="38">
        <v>1</v>
      </c>
    </row>
    <row r="7" spans="1:22" ht="21" customHeight="1" thickBot="1" x14ac:dyDescent="0.4">
      <c r="A7" s="115" t="s">
        <v>111</v>
      </c>
      <c r="B7" s="118" t="s">
        <v>112</v>
      </c>
      <c r="C7" s="119">
        <v>250</v>
      </c>
      <c r="D7" s="119">
        <v>8.9</v>
      </c>
      <c r="E7" s="119">
        <v>13.2</v>
      </c>
      <c r="F7" s="119">
        <v>42.8</v>
      </c>
      <c r="G7" s="119">
        <v>325.60000000000002</v>
      </c>
      <c r="H7" s="37">
        <v>0.1</v>
      </c>
      <c r="I7" s="37">
        <v>0</v>
      </c>
      <c r="J7" s="37">
        <v>20</v>
      </c>
      <c r="K7" s="38">
        <v>0</v>
      </c>
      <c r="L7" s="37">
        <v>0.3</v>
      </c>
      <c r="M7" s="37">
        <v>0</v>
      </c>
      <c r="N7" s="37">
        <v>26</v>
      </c>
      <c r="O7" s="37">
        <v>53</v>
      </c>
      <c r="P7" s="37">
        <v>0</v>
      </c>
      <c r="Q7" s="37">
        <v>130</v>
      </c>
      <c r="R7" s="37">
        <v>0</v>
      </c>
      <c r="S7" s="37">
        <v>27</v>
      </c>
      <c r="T7" s="37">
        <v>0.34</v>
      </c>
    </row>
    <row r="8" spans="1:22" ht="17.25" customHeight="1" thickBot="1" x14ac:dyDescent="0.4">
      <c r="A8" s="115" t="s">
        <v>105</v>
      </c>
      <c r="B8" s="118" t="s">
        <v>28</v>
      </c>
      <c r="C8" s="119">
        <v>200</v>
      </c>
      <c r="D8" s="119">
        <v>7.0000000000000007E-2</v>
      </c>
      <c r="E8" s="119">
        <v>0.02</v>
      </c>
      <c r="F8" s="119">
        <v>15</v>
      </c>
      <c r="G8" s="119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</row>
    <row r="9" spans="1:22" ht="15.75" customHeight="1" thickBot="1" x14ac:dyDescent="0.4">
      <c r="A9" s="115" t="s">
        <v>25</v>
      </c>
      <c r="B9" s="120" t="s">
        <v>15</v>
      </c>
      <c r="C9" s="121">
        <v>20</v>
      </c>
      <c r="D9" s="119">
        <v>1.32</v>
      </c>
      <c r="E9" s="119">
        <v>0.24</v>
      </c>
      <c r="F9" s="119">
        <v>7.92</v>
      </c>
      <c r="G9" s="119">
        <v>39.119999999999997</v>
      </c>
      <c r="H9" s="28">
        <v>3.5000000000000003E-2</v>
      </c>
      <c r="I9" s="28">
        <v>0</v>
      </c>
      <c r="J9" s="28">
        <v>0</v>
      </c>
      <c r="K9" s="28">
        <v>3.5000000000000003E-2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16" thickBot="1" x14ac:dyDescent="0.4">
      <c r="A10" s="115" t="s">
        <v>25</v>
      </c>
      <c r="B10" s="120" t="s">
        <v>14</v>
      </c>
      <c r="C10" s="119">
        <v>40</v>
      </c>
      <c r="D10" s="119">
        <v>3.54</v>
      </c>
      <c r="E10" s="119">
        <v>0.32</v>
      </c>
      <c r="F10" s="119">
        <v>19.68</v>
      </c>
      <c r="G10" s="119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</row>
    <row r="11" spans="1:22" ht="15.5" thickBot="1" x14ac:dyDescent="0.4">
      <c r="A11" s="90"/>
      <c r="B11" s="101" t="s">
        <v>39</v>
      </c>
      <c r="C11" s="91">
        <f>C5+C6+C7+C8+C9+C10</f>
        <v>558</v>
      </c>
      <c r="D11" s="91">
        <f t="shared" ref="D11:T11" si="0">D5+D6+D7+D8+D9+D10</f>
        <v>18.91</v>
      </c>
      <c r="E11" s="91">
        <f t="shared" si="0"/>
        <v>18.379999999999995</v>
      </c>
      <c r="F11" s="91">
        <f t="shared" si="0"/>
        <v>85.68</v>
      </c>
      <c r="G11" s="91">
        <f t="shared" si="0"/>
        <v>583.77</v>
      </c>
      <c r="H11" s="20">
        <f t="shared" si="0"/>
        <v>0.23500000000000001</v>
      </c>
      <c r="I11" s="20">
        <f t="shared" si="0"/>
        <v>0.03</v>
      </c>
      <c r="J11" s="20">
        <f t="shared" si="0"/>
        <v>120</v>
      </c>
      <c r="K11" s="20">
        <f t="shared" si="0"/>
        <v>3.5000000000000003E-2</v>
      </c>
      <c r="L11" s="20">
        <f t="shared" si="0"/>
        <v>1.7400000000000002</v>
      </c>
      <c r="M11" s="20">
        <f t="shared" si="0"/>
        <v>0.18</v>
      </c>
      <c r="N11" s="20">
        <f t="shared" si="0"/>
        <v>84.1</v>
      </c>
      <c r="O11" s="20">
        <f t="shared" si="0"/>
        <v>197.40000000000003</v>
      </c>
      <c r="P11" s="20">
        <f t="shared" si="0"/>
        <v>0.02</v>
      </c>
      <c r="Q11" s="20">
        <f t="shared" si="0"/>
        <v>266.38</v>
      </c>
      <c r="R11" s="20">
        <f t="shared" si="0"/>
        <v>0</v>
      </c>
      <c r="S11" s="20">
        <f t="shared" si="0"/>
        <v>56</v>
      </c>
      <c r="T11" s="20">
        <f t="shared" si="0"/>
        <v>2.92</v>
      </c>
    </row>
    <row r="12" spans="1:22" ht="13.5" customHeight="1" thickBot="1" x14ac:dyDescent="0.4">
      <c r="A12" s="90"/>
      <c r="B12" s="82" t="s">
        <v>40</v>
      </c>
      <c r="C12" s="100"/>
      <c r="D12" s="100"/>
      <c r="E12" s="100"/>
      <c r="F12" s="100"/>
      <c r="G12" s="10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4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28.5" thickBot="1" x14ac:dyDescent="0.4">
      <c r="A14" s="115" t="s">
        <v>113</v>
      </c>
      <c r="B14" s="116" t="s">
        <v>72</v>
      </c>
      <c r="C14" s="122">
        <v>255</v>
      </c>
      <c r="D14" s="122">
        <v>4.9000000000000004</v>
      </c>
      <c r="E14" s="122">
        <v>4.93</v>
      </c>
      <c r="F14" s="122">
        <v>19.600000000000001</v>
      </c>
      <c r="G14" s="122">
        <v>151.6</v>
      </c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2" ht="33.75" customHeight="1" thickBot="1" x14ac:dyDescent="0.4">
      <c r="A15" s="115" t="s">
        <v>114</v>
      </c>
      <c r="B15" s="116" t="s">
        <v>98</v>
      </c>
      <c r="C15" s="119">
        <v>100</v>
      </c>
      <c r="D15" s="119">
        <v>13.28</v>
      </c>
      <c r="E15" s="119">
        <v>15.62</v>
      </c>
      <c r="F15" s="119">
        <v>18.059999999999999</v>
      </c>
      <c r="G15" s="119">
        <v>265.94</v>
      </c>
      <c r="H15" s="28">
        <v>0.2</v>
      </c>
      <c r="I15" s="28">
        <v>0</v>
      </c>
      <c r="J15" s="28">
        <v>40</v>
      </c>
      <c r="K15" s="28">
        <v>0.25</v>
      </c>
      <c r="L15" s="28">
        <v>0.8</v>
      </c>
      <c r="M15" s="28">
        <v>0</v>
      </c>
      <c r="N15" s="28">
        <v>132</v>
      </c>
      <c r="O15" s="28">
        <v>115.5</v>
      </c>
      <c r="P15" s="28">
        <v>0.01</v>
      </c>
      <c r="Q15" s="28">
        <v>64</v>
      </c>
      <c r="R15" s="28">
        <v>0</v>
      </c>
      <c r="S15" s="28">
        <v>21</v>
      </c>
      <c r="T15" s="28">
        <v>0.5</v>
      </c>
    </row>
    <row r="16" spans="1:22" ht="19.5" customHeight="1" thickBot="1" x14ac:dyDescent="0.4">
      <c r="A16" s="115" t="s">
        <v>115</v>
      </c>
      <c r="B16" s="123" t="s">
        <v>30</v>
      </c>
      <c r="C16" s="124">
        <v>180</v>
      </c>
      <c r="D16" s="124">
        <v>7.38</v>
      </c>
      <c r="E16" s="124">
        <v>7.2</v>
      </c>
      <c r="F16" s="124">
        <v>34.880000000000003</v>
      </c>
      <c r="G16" s="124">
        <v>233.84</v>
      </c>
      <c r="H16" s="28">
        <v>0.1</v>
      </c>
      <c r="I16" s="28">
        <v>0.08</v>
      </c>
      <c r="J16" s="28">
        <v>20</v>
      </c>
      <c r="K16" s="28">
        <v>0.3</v>
      </c>
      <c r="L16" s="28">
        <v>1</v>
      </c>
      <c r="M16" s="28">
        <v>0.2</v>
      </c>
      <c r="N16" s="28">
        <v>73.099999999999994</v>
      </c>
      <c r="O16" s="28">
        <v>67</v>
      </c>
      <c r="P16" s="28">
        <v>0</v>
      </c>
      <c r="Q16" s="28">
        <v>56</v>
      </c>
      <c r="R16" s="28">
        <v>0</v>
      </c>
      <c r="S16" s="28">
        <v>12</v>
      </c>
      <c r="T16" s="28">
        <v>0.7</v>
      </c>
      <c r="V16" s="2" t="s">
        <v>67</v>
      </c>
    </row>
    <row r="17" spans="1:20" ht="16" thickBot="1" x14ac:dyDescent="0.4">
      <c r="A17" s="115" t="s">
        <v>117</v>
      </c>
      <c r="B17" s="116" t="s">
        <v>116</v>
      </c>
      <c r="C17" s="113">
        <v>200</v>
      </c>
      <c r="D17" s="113">
        <v>0.1</v>
      </c>
      <c r="E17" s="113">
        <v>0.02</v>
      </c>
      <c r="F17" s="113">
        <v>22.35</v>
      </c>
      <c r="G17" s="113">
        <v>89.98</v>
      </c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" thickBot="1" x14ac:dyDescent="0.4">
      <c r="A18" s="115" t="s">
        <v>25</v>
      </c>
      <c r="B18" s="112" t="s">
        <v>15</v>
      </c>
      <c r="C18" s="117">
        <v>40</v>
      </c>
      <c r="D18" s="113">
        <v>2.64</v>
      </c>
      <c r="E18" s="113">
        <v>0.48</v>
      </c>
      <c r="F18" s="113">
        <v>15.84</v>
      </c>
      <c r="G18" s="113">
        <v>78.239999999999995</v>
      </c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4.25" customHeight="1" thickBot="1" x14ac:dyDescent="0.4">
      <c r="A19" s="115" t="s">
        <v>25</v>
      </c>
      <c r="B19" s="112" t="s">
        <v>14</v>
      </c>
      <c r="C19" s="113">
        <v>30</v>
      </c>
      <c r="D19" s="113">
        <v>2.66</v>
      </c>
      <c r="E19" s="113">
        <v>0.24</v>
      </c>
      <c r="F19" s="113">
        <v>14.76</v>
      </c>
      <c r="G19" s="113">
        <v>71.84</v>
      </c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5.5" thickBot="1" x14ac:dyDescent="0.4">
      <c r="A20" s="104"/>
      <c r="B20" s="101" t="s">
        <v>41</v>
      </c>
      <c r="C20" s="91">
        <f>C13+C14+C15+C16+C17+C18+C19</f>
        <v>805</v>
      </c>
      <c r="D20" s="91">
        <f t="shared" ref="D20:T20" si="1">D13+D14+D15+D16+D17+D18+D19</f>
        <v>30.96</v>
      </c>
      <c r="E20" s="91">
        <f t="shared" si="1"/>
        <v>28.489999999999995</v>
      </c>
      <c r="F20" s="91">
        <f t="shared" si="1"/>
        <v>125.49</v>
      </c>
      <c r="G20" s="91">
        <f t="shared" si="1"/>
        <v>891.44</v>
      </c>
      <c r="H20" s="20">
        <f t="shared" si="1"/>
        <v>0.62000000000000011</v>
      </c>
      <c r="I20" s="20">
        <f t="shared" si="1"/>
        <v>13.94</v>
      </c>
      <c r="J20" s="20">
        <f t="shared" si="1"/>
        <v>60.1</v>
      </c>
      <c r="K20" s="20">
        <f t="shared" si="1"/>
        <v>1.43</v>
      </c>
      <c r="L20" s="20">
        <f t="shared" si="1"/>
        <v>3.63</v>
      </c>
      <c r="M20" s="20">
        <f t="shared" si="1"/>
        <v>0.4</v>
      </c>
      <c r="N20" s="20">
        <f t="shared" si="1"/>
        <v>356.38</v>
      </c>
      <c r="O20" s="20">
        <f t="shared" si="1"/>
        <v>396.3</v>
      </c>
      <c r="P20" s="20">
        <f t="shared" si="1"/>
        <v>0.03</v>
      </c>
      <c r="Q20" s="20">
        <f t="shared" si="1"/>
        <v>436.34000000000003</v>
      </c>
      <c r="R20" s="20">
        <f t="shared" si="1"/>
        <v>0</v>
      </c>
      <c r="S20" s="20">
        <f t="shared" si="1"/>
        <v>92.75</v>
      </c>
      <c r="T20" s="20">
        <f t="shared" si="1"/>
        <v>4.25</v>
      </c>
    </row>
    <row r="21" spans="1:20" ht="0.75" customHeight="1" thickBot="1" x14ac:dyDescent="0.4">
      <c r="A21" s="104"/>
      <c r="B21" s="82"/>
      <c r="C21" s="100"/>
      <c r="D21" s="100"/>
      <c r="E21" s="100"/>
      <c r="F21" s="100"/>
      <c r="G21" s="10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" hidden="1" thickBot="1" x14ac:dyDescent="0.4">
      <c r="A22" s="106"/>
      <c r="B22" s="107"/>
      <c r="C22" s="95"/>
      <c r="D22" s="106"/>
      <c r="E22" s="106"/>
      <c r="F22" s="106"/>
      <c r="G22" s="10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" hidden="1" thickBot="1" x14ac:dyDescent="0.4">
      <c r="A23" s="95"/>
      <c r="B23" s="99"/>
      <c r="C23" s="95"/>
      <c r="D23" s="95"/>
      <c r="E23" s="95"/>
      <c r="F23" s="95"/>
      <c r="G23" s="95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5" hidden="1" thickBot="1" x14ac:dyDescent="0.4">
      <c r="A24" s="104"/>
      <c r="B24" s="108"/>
      <c r="C24" s="100"/>
      <c r="D24" s="100"/>
      <c r="E24" s="100"/>
      <c r="F24" s="100"/>
      <c r="G24" s="10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4">
      <c r="A25" s="104"/>
      <c r="B25" s="102"/>
      <c r="C25" s="91"/>
      <c r="D25" s="91"/>
      <c r="E25" s="91"/>
      <c r="F25" s="91"/>
      <c r="G25" s="9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100"/>
      <c r="B26" s="82" t="s">
        <v>43</v>
      </c>
      <c r="C26" s="100"/>
      <c r="D26" s="103">
        <f>D11+D20+D25</f>
        <v>49.870000000000005</v>
      </c>
      <c r="E26" s="103">
        <f t="shared" ref="E26:T26" si="2">E11+E20+E25</f>
        <v>46.86999999999999</v>
      </c>
      <c r="F26" s="103">
        <f t="shared" si="2"/>
        <v>211.17000000000002</v>
      </c>
      <c r="G26" s="103">
        <f t="shared" si="2"/>
        <v>1475.21</v>
      </c>
      <c r="H26" s="21">
        <f t="shared" si="2"/>
        <v>0.85500000000000009</v>
      </c>
      <c r="I26" s="21">
        <f t="shared" si="2"/>
        <v>13.969999999999999</v>
      </c>
      <c r="J26" s="21">
        <f t="shared" si="2"/>
        <v>180.1</v>
      </c>
      <c r="K26" s="21">
        <f t="shared" si="2"/>
        <v>1.4649999999999999</v>
      </c>
      <c r="L26" s="21">
        <f t="shared" si="2"/>
        <v>5.37</v>
      </c>
      <c r="M26" s="21">
        <f t="shared" si="2"/>
        <v>0.58000000000000007</v>
      </c>
      <c r="N26" s="21">
        <f t="shared" si="2"/>
        <v>440.48</v>
      </c>
      <c r="O26" s="21">
        <f t="shared" si="2"/>
        <v>593.70000000000005</v>
      </c>
      <c r="P26" s="21">
        <f t="shared" si="2"/>
        <v>0.05</v>
      </c>
      <c r="Q26" s="21">
        <f t="shared" si="2"/>
        <v>702.72</v>
      </c>
      <c r="R26" s="21">
        <f t="shared" si="2"/>
        <v>0</v>
      </c>
      <c r="S26" s="21">
        <f t="shared" si="2"/>
        <v>148.75</v>
      </c>
      <c r="T26" s="21">
        <f t="shared" si="2"/>
        <v>7.17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A5" sqref="A5:G5"/>
    </sheetView>
  </sheetViews>
  <sheetFormatPr defaultRowHeight="14.5" x14ac:dyDescent="0.35"/>
  <cols>
    <col min="1" max="1" width="8.81640625" customWidth="1"/>
    <col min="2" max="2" width="36.81640625" customWidth="1"/>
    <col min="3" max="3" width="6.453125" customWidth="1"/>
    <col min="4" max="4" width="7.453125" customWidth="1"/>
    <col min="5" max="5" width="7.26953125" customWidth="1"/>
    <col min="6" max="6" width="6.54296875" customWidth="1"/>
    <col min="7" max="7" width="8.1796875" customWidth="1"/>
    <col min="8" max="8" width="7" hidden="1" customWidth="1"/>
    <col min="9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.7265625" hidden="1" customWidth="1"/>
    <col min="15" max="15" width="6.453125" hidden="1" customWidth="1"/>
    <col min="16" max="16" width="5.453125" hidden="1" customWidth="1"/>
    <col min="17" max="17" width="5.26953125" hidden="1" customWidth="1"/>
    <col min="18" max="18" width="3.7265625" hidden="1" customWidth="1"/>
    <col min="19" max="19" width="4.7265625" hidden="1" customWidth="1"/>
    <col min="20" max="20" width="5.26953125" hidden="1" customWidth="1"/>
  </cols>
  <sheetData>
    <row r="1" spans="1:20" ht="15" thickBot="1" x14ac:dyDescent="0.4">
      <c r="A1" s="152" t="s">
        <v>17</v>
      </c>
      <c r="B1" s="152" t="s">
        <v>79</v>
      </c>
      <c r="C1" s="156" t="s">
        <v>0</v>
      </c>
      <c r="D1" s="152" t="s">
        <v>16</v>
      </c>
      <c r="E1" s="152"/>
      <c r="F1" s="152"/>
      <c r="G1" s="16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76"/>
      <c r="B2" s="177"/>
      <c r="C2" s="156"/>
      <c r="D2" s="177"/>
      <c r="E2" s="177"/>
      <c r="F2" s="177"/>
      <c r="G2" s="160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0" ht="16" thickBot="1" x14ac:dyDescent="0.4">
      <c r="A3" s="176"/>
      <c r="B3" s="177"/>
      <c r="C3" s="156"/>
      <c r="D3" s="83" t="s">
        <v>11</v>
      </c>
      <c r="E3" s="83" t="s">
        <v>12</v>
      </c>
      <c r="F3" s="83" t="s">
        <v>13</v>
      </c>
      <c r="G3" s="160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0" ht="15.75" customHeight="1" thickBot="1" x14ac:dyDescent="0.4">
      <c r="A4" s="71"/>
      <c r="B4" s="25" t="s">
        <v>38</v>
      </c>
      <c r="C4" s="71"/>
      <c r="D4" s="71"/>
      <c r="E4" s="71"/>
      <c r="F4" s="71"/>
      <c r="G4" s="50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4">
      <c r="A5" s="115" t="s">
        <v>123</v>
      </c>
      <c r="B5" s="123" t="s">
        <v>97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0.25" customHeight="1" thickBot="1" x14ac:dyDescent="0.4">
      <c r="A6" s="126" t="s">
        <v>124</v>
      </c>
      <c r="B6" s="123" t="s">
        <v>48</v>
      </c>
      <c r="C6" s="125">
        <v>220</v>
      </c>
      <c r="D6" s="125">
        <v>9.18</v>
      </c>
      <c r="E6" s="125">
        <v>11.9</v>
      </c>
      <c r="F6" s="125">
        <v>35</v>
      </c>
      <c r="G6" s="125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22.5" customHeight="1" thickBot="1" x14ac:dyDescent="0.4">
      <c r="A7" s="127" t="s">
        <v>125</v>
      </c>
      <c r="B7" s="123" t="s">
        <v>28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9.5" customHeight="1" thickBot="1" x14ac:dyDescent="0.4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14.25" customHeight="1" thickBot="1" x14ac:dyDescent="0.4">
      <c r="A9" s="70" t="s">
        <v>126</v>
      </c>
      <c r="B9" s="78" t="s">
        <v>91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</row>
    <row r="10" spans="1:20" ht="15.75" customHeight="1" thickBot="1" x14ac:dyDescent="0.4">
      <c r="A10" s="70" t="s">
        <v>25</v>
      </c>
      <c r="B10" s="78" t="s">
        <v>92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48">
        <v>7.0000000000000007E-2</v>
      </c>
      <c r="I10" s="48">
        <v>0</v>
      </c>
      <c r="J10" s="48">
        <v>0</v>
      </c>
      <c r="K10" s="48">
        <v>0.7</v>
      </c>
      <c r="L10" s="48">
        <v>0.08</v>
      </c>
      <c r="M10" s="48">
        <v>0</v>
      </c>
      <c r="N10" s="48">
        <v>11.6</v>
      </c>
      <c r="O10" s="48">
        <v>60</v>
      </c>
      <c r="P10" s="48">
        <v>0</v>
      </c>
      <c r="Q10" s="48">
        <v>4</v>
      </c>
      <c r="R10" s="48">
        <v>0</v>
      </c>
      <c r="S10" s="48">
        <v>19.2</v>
      </c>
      <c r="T10" s="48">
        <v>1</v>
      </c>
    </row>
    <row r="11" spans="1:20" ht="16" thickBot="1" x14ac:dyDescent="0.4">
      <c r="A11" s="71"/>
      <c r="B11" s="59" t="s">
        <v>39</v>
      </c>
      <c r="C11" s="60">
        <f t="shared" ref="C11:T11" si="0">SUM(C5:C10)</f>
        <v>600</v>
      </c>
      <c r="D11" s="60">
        <f t="shared" si="0"/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si="0"/>
        <v>0.32</v>
      </c>
      <c r="I11" s="20">
        <f t="shared" si="0"/>
        <v>21.330000000000002</v>
      </c>
      <c r="J11" s="20">
        <f t="shared" si="0"/>
        <v>60</v>
      </c>
      <c r="K11" s="20">
        <f t="shared" si="0"/>
        <v>1.4</v>
      </c>
      <c r="L11" s="20">
        <f t="shared" si="0"/>
        <v>2.4300000000000002</v>
      </c>
      <c r="M11" s="20">
        <f t="shared" si="0"/>
        <v>0.27</v>
      </c>
      <c r="N11" s="20">
        <f t="shared" si="0"/>
        <v>282.20000000000005</v>
      </c>
      <c r="O11" s="20">
        <f t="shared" si="0"/>
        <v>266.10000000000002</v>
      </c>
      <c r="P11" s="20">
        <f t="shared" si="0"/>
        <v>0.02</v>
      </c>
      <c r="Q11" s="20">
        <f t="shared" si="0"/>
        <v>217.34</v>
      </c>
      <c r="R11" s="20">
        <f t="shared" si="0"/>
        <v>0</v>
      </c>
      <c r="S11" s="20">
        <f t="shared" si="0"/>
        <v>70.5</v>
      </c>
      <c r="T11" s="20">
        <f t="shared" si="0"/>
        <v>4.2200000000000006</v>
      </c>
    </row>
    <row r="12" spans="1:20" ht="15.75" customHeight="1" thickBot="1" x14ac:dyDescent="0.4">
      <c r="A12" s="71"/>
      <c r="B12" s="25" t="s">
        <v>40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0.75" customHeight="1" thickBot="1" x14ac:dyDescent="0.4">
      <c r="A13" s="56"/>
      <c r="B13" s="52"/>
      <c r="C13" s="53"/>
      <c r="D13" s="53"/>
      <c r="E13" s="53"/>
      <c r="F13" s="54"/>
      <c r="G13" s="5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4" customHeight="1" thickBot="1" x14ac:dyDescent="0.4">
      <c r="A14" s="115" t="s">
        <v>123</v>
      </c>
      <c r="B14" s="123" t="s">
        <v>97</v>
      </c>
      <c r="C14" s="125">
        <v>100</v>
      </c>
      <c r="D14" s="125">
        <v>3.4</v>
      </c>
      <c r="E14" s="125">
        <v>2</v>
      </c>
      <c r="F14" s="125">
        <v>14.5</v>
      </c>
      <c r="G14" s="125">
        <v>89.6</v>
      </c>
      <c r="H14" s="28">
        <v>0.1</v>
      </c>
      <c r="I14" s="28">
        <v>21</v>
      </c>
      <c r="J14" s="28">
        <v>0</v>
      </c>
      <c r="K14" s="28">
        <v>0.64</v>
      </c>
      <c r="L14" s="28">
        <v>1.4</v>
      </c>
      <c r="M14" s="28">
        <v>0.18</v>
      </c>
      <c r="N14" s="28">
        <v>24.6</v>
      </c>
      <c r="O14" s="28">
        <v>19.2</v>
      </c>
      <c r="P14" s="28">
        <v>0</v>
      </c>
      <c r="Q14" s="28">
        <v>6</v>
      </c>
      <c r="R14" s="28">
        <v>0</v>
      </c>
      <c r="S14" s="28">
        <v>8</v>
      </c>
      <c r="T14" s="28">
        <v>1.8</v>
      </c>
    </row>
    <row r="15" spans="1:20" ht="24" customHeight="1" thickBot="1" x14ac:dyDescent="0.4">
      <c r="A15" s="115" t="s">
        <v>127</v>
      </c>
      <c r="B15" s="123" t="s">
        <v>76</v>
      </c>
      <c r="C15" s="125">
        <v>250</v>
      </c>
      <c r="D15" s="125">
        <v>5.3</v>
      </c>
      <c r="E15" s="125">
        <v>5.26</v>
      </c>
      <c r="F15" s="125">
        <v>19.899999999999999</v>
      </c>
      <c r="G15" s="125">
        <v>148.13999999999999</v>
      </c>
      <c r="H15" s="38">
        <v>0.28000000000000003</v>
      </c>
      <c r="I15" s="38">
        <v>7</v>
      </c>
      <c r="J15" s="38">
        <v>0</v>
      </c>
      <c r="K15" s="38">
        <v>0.03</v>
      </c>
      <c r="L15" s="38">
        <v>2.4</v>
      </c>
      <c r="M15" s="38">
        <v>0.08</v>
      </c>
      <c r="N15" s="38">
        <v>51.2</v>
      </c>
      <c r="O15" s="38">
        <v>105.7</v>
      </c>
      <c r="P15" s="38">
        <v>0</v>
      </c>
      <c r="Q15" s="39">
        <v>567.29999999999995</v>
      </c>
      <c r="R15" s="38">
        <v>0</v>
      </c>
      <c r="S15" s="38">
        <v>42.72</v>
      </c>
      <c r="T15" s="39">
        <v>2.46</v>
      </c>
    </row>
    <row r="16" spans="1:20" ht="19.5" customHeight="1" thickBot="1" x14ac:dyDescent="0.4">
      <c r="A16" s="126" t="s">
        <v>94</v>
      </c>
      <c r="B16" s="123" t="s">
        <v>95</v>
      </c>
      <c r="C16" s="129">
        <v>180</v>
      </c>
      <c r="D16" s="129">
        <v>16.600000000000001</v>
      </c>
      <c r="E16" s="129">
        <v>19.100000000000001</v>
      </c>
      <c r="F16" s="129">
        <v>39</v>
      </c>
      <c r="G16" s="129">
        <v>394.3</v>
      </c>
      <c r="H16" s="28">
        <v>0.03</v>
      </c>
      <c r="I16" s="28">
        <v>5.82</v>
      </c>
      <c r="J16" s="28">
        <v>33.42</v>
      </c>
      <c r="K16" s="28">
        <v>0</v>
      </c>
      <c r="L16" s="28">
        <v>0.69</v>
      </c>
      <c r="M16" s="28">
        <v>0.33</v>
      </c>
      <c r="N16" s="28">
        <v>146.91</v>
      </c>
      <c r="O16" s="28">
        <v>153.4</v>
      </c>
      <c r="P16" s="28">
        <v>0</v>
      </c>
      <c r="Q16" s="28">
        <v>68</v>
      </c>
      <c r="R16" s="28">
        <v>0</v>
      </c>
      <c r="S16" s="28">
        <v>10</v>
      </c>
      <c r="T16" s="28">
        <v>0.3</v>
      </c>
    </row>
    <row r="17" spans="1:20" ht="18.75" customHeight="1" thickBot="1" x14ac:dyDescent="0.4">
      <c r="A17" s="127" t="s">
        <v>44</v>
      </c>
      <c r="B17" s="123" t="s">
        <v>28</v>
      </c>
      <c r="C17" s="125">
        <v>200</v>
      </c>
      <c r="D17" s="125">
        <v>7.0000000000000007E-2</v>
      </c>
      <c r="E17" s="125">
        <v>0.02</v>
      </c>
      <c r="F17" s="125">
        <v>15</v>
      </c>
      <c r="G17" s="125">
        <v>60.46</v>
      </c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7.25" customHeight="1" thickBot="1" x14ac:dyDescent="0.4">
      <c r="A18" s="125" t="s">
        <v>25</v>
      </c>
      <c r="B18" s="128" t="s">
        <v>14</v>
      </c>
      <c r="C18" s="125">
        <v>30</v>
      </c>
      <c r="D18" s="125">
        <v>2.66</v>
      </c>
      <c r="E18" s="125">
        <v>0.24</v>
      </c>
      <c r="F18" s="125">
        <v>14.76</v>
      </c>
      <c r="G18" s="125">
        <v>71.84</v>
      </c>
      <c r="H18" s="28">
        <v>0.05</v>
      </c>
      <c r="I18" s="28">
        <v>0</v>
      </c>
      <c r="J18" s="28">
        <v>0</v>
      </c>
      <c r="K18" s="28">
        <v>0</v>
      </c>
      <c r="L18" s="28">
        <v>0.45</v>
      </c>
      <c r="M18" s="28">
        <v>0</v>
      </c>
      <c r="N18" s="28">
        <v>6.9</v>
      </c>
      <c r="O18" s="28">
        <v>26.1</v>
      </c>
      <c r="P18" s="28">
        <v>0.02</v>
      </c>
      <c r="Q18" s="28">
        <v>52.34</v>
      </c>
      <c r="R18" s="28">
        <v>0</v>
      </c>
      <c r="S18" s="28">
        <v>9.9</v>
      </c>
      <c r="T18" s="28">
        <v>0.6</v>
      </c>
    </row>
    <row r="19" spans="1:20" ht="17.25" customHeight="1" thickBot="1" x14ac:dyDescent="0.4">
      <c r="A19" s="125" t="s">
        <v>25</v>
      </c>
      <c r="B19" s="128" t="s">
        <v>15</v>
      </c>
      <c r="C19" s="130">
        <v>40</v>
      </c>
      <c r="D19" s="125">
        <v>2.64</v>
      </c>
      <c r="E19" s="125">
        <v>0.48</v>
      </c>
      <c r="F19" s="125">
        <v>15.84</v>
      </c>
      <c r="G19" s="125">
        <v>78.239999999999995</v>
      </c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8.75" hidden="1" customHeight="1" thickBot="1" x14ac:dyDescent="0.4">
      <c r="A20" s="53"/>
      <c r="B20" s="52"/>
      <c r="C20" s="53"/>
      <c r="D20" s="53"/>
      <c r="E20" s="53"/>
      <c r="F20" s="53"/>
      <c r="G20" s="5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6" thickBot="1" x14ac:dyDescent="0.4">
      <c r="A21" s="71"/>
      <c r="B21" s="59" t="s">
        <v>41</v>
      </c>
      <c r="C21" s="60">
        <f>C14+C15+C16+C17+C18+C19</f>
        <v>800</v>
      </c>
      <c r="D21" s="60">
        <f t="shared" ref="D21:T21" si="1">D14+D15+D16+D17+D18+D19</f>
        <v>30.67</v>
      </c>
      <c r="E21" s="60">
        <f t="shared" si="1"/>
        <v>27.099999999999998</v>
      </c>
      <c r="F21" s="60">
        <f t="shared" si="1"/>
        <v>119.00000000000001</v>
      </c>
      <c r="G21" s="60">
        <f t="shared" si="1"/>
        <v>842.58</v>
      </c>
      <c r="H21" s="20">
        <f t="shared" si="1"/>
        <v>0.53</v>
      </c>
      <c r="I21" s="20">
        <f t="shared" si="1"/>
        <v>33.85</v>
      </c>
      <c r="J21" s="20">
        <f t="shared" si="1"/>
        <v>33.42</v>
      </c>
      <c r="K21" s="20">
        <f t="shared" si="1"/>
        <v>1.37</v>
      </c>
      <c r="L21" s="20">
        <f t="shared" si="1"/>
        <v>5.0200000000000005</v>
      </c>
      <c r="M21" s="20">
        <f t="shared" si="1"/>
        <v>0.59000000000000008</v>
      </c>
      <c r="N21" s="20">
        <f t="shared" si="1"/>
        <v>252.31</v>
      </c>
      <c r="O21" s="20">
        <f t="shared" si="1"/>
        <v>367.20000000000005</v>
      </c>
      <c r="P21" s="20">
        <f t="shared" si="1"/>
        <v>0.02</v>
      </c>
      <c r="Q21" s="20">
        <f t="shared" si="1"/>
        <v>706.24</v>
      </c>
      <c r="R21" s="20">
        <f t="shared" si="1"/>
        <v>0</v>
      </c>
      <c r="S21" s="20">
        <f t="shared" si="1"/>
        <v>91.22</v>
      </c>
      <c r="T21" s="20">
        <f t="shared" si="1"/>
        <v>6.4399999999999995</v>
      </c>
    </row>
    <row r="22" spans="1:20" ht="16" hidden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" hidden="1" thickBot="1" x14ac:dyDescent="0.4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1.75" hidden="1" customHeight="1" thickBot="1" x14ac:dyDescent="0.4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" hidden="1" thickBot="1" x14ac:dyDescent="0.4">
      <c r="A25" s="85"/>
      <c r="B25" s="71"/>
      <c r="C25" s="49"/>
      <c r="D25" s="49"/>
      <c r="E25" s="49"/>
      <c r="F25" s="49"/>
      <c r="G25" s="4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thickBot="1" x14ac:dyDescent="0.4">
      <c r="A27" s="71"/>
      <c r="B27" s="26" t="s">
        <v>43</v>
      </c>
      <c r="C27" s="49"/>
      <c r="D27" s="64">
        <f>D11+D21+D26</f>
        <v>48.7</v>
      </c>
      <c r="E27" s="64">
        <f t="shared" ref="E27:T27" si="2">E11+E21+E26</f>
        <v>48.94</v>
      </c>
      <c r="F27" s="64">
        <f t="shared" si="2"/>
        <v>214.20000000000002</v>
      </c>
      <c r="G27" s="64">
        <f t="shared" si="2"/>
        <v>1492.06</v>
      </c>
      <c r="H27" s="21">
        <f t="shared" si="2"/>
        <v>0.85000000000000009</v>
      </c>
      <c r="I27" s="21">
        <f t="shared" si="2"/>
        <v>55.180000000000007</v>
      </c>
      <c r="J27" s="21">
        <f t="shared" si="2"/>
        <v>93.42</v>
      </c>
      <c r="K27" s="21">
        <f t="shared" si="2"/>
        <v>2.77</v>
      </c>
      <c r="L27" s="21">
        <f t="shared" si="2"/>
        <v>7.4500000000000011</v>
      </c>
      <c r="M27" s="21">
        <f t="shared" si="2"/>
        <v>0.8600000000000001</v>
      </c>
      <c r="N27" s="21">
        <f t="shared" si="2"/>
        <v>534.51</v>
      </c>
      <c r="O27" s="21">
        <f t="shared" si="2"/>
        <v>633.30000000000007</v>
      </c>
      <c r="P27" s="21">
        <f t="shared" si="2"/>
        <v>0.04</v>
      </c>
      <c r="Q27" s="21">
        <f t="shared" si="2"/>
        <v>923.58</v>
      </c>
      <c r="R27" s="21">
        <f t="shared" si="2"/>
        <v>0</v>
      </c>
      <c r="S27" s="21">
        <f t="shared" si="2"/>
        <v>161.72</v>
      </c>
      <c r="T27" s="21">
        <f t="shared" si="2"/>
        <v>10.66</v>
      </c>
    </row>
    <row r="28" spans="1:20" x14ac:dyDescent="0.35">
      <c r="B28" t="s">
        <v>93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3" workbookViewId="0">
      <selection activeCell="V8" sqref="V8"/>
    </sheetView>
  </sheetViews>
  <sheetFormatPr defaultRowHeight="14.5" x14ac:dyDescent="0.35"/>
  <cols>
    <col min="1" max="1" width="8.54296875" customWidth="1"/>
    <col min="2" max="2" width="39.54296875" customWidth="1"/>
    <col min="3" max="3" width="6.81640625" customWidth="1"/>
    <col min="4" max="4" width="6.54296875" customWidth="1"/>
    <col min="5" max="5" width="6" customWidth="1"/>
    <col min="6" max="6" width="7.453125" customWidth="1"/>
    <col min="7" max="7" width="8.54296875" customWidth="1"/>
    <col min="8" max="8" width="6.7265625" hidden="1" customWidth="1"/>
    <col min="9" max="9" width="6.81640625" hidden="1" customWidth="1"/>
    <col min="10" max="10" width="5.7265625" hidden="1" customWidth="1"/>
    <col min="11" max="11" width="5.81640625" hidden="1" customWidth="1"/>
    <col min="12" max="13" width="6.7265625" hidden="1" customWidth="1"/>
    <col min="14" max="14" width="7.54296875" hidden="1" customWidth="1"/>
    <col min="15" max="15" width="7.1796875" hidden="1" customWidth="1"/>
    <col min="16" max="16" width="5.7265625" hidden="1" customWidth="1"/>
    <col min="17" max="17" width="6.81640625" hidden="1" customWidth="1"/>
    <col min="18" max="18" width="5.453125" hidden="1" customWidth="1"/>
    <col min="19" max="20" width="6.7265625" hidden="1" customWidth="1"/>
  </cols>
  <sheetData>
    <row r="1" spans="1:20" ht="15.75" customHeight="1" thickBot="1" x14ac:dyDescent="0.4">
      <c r="A1" s="152" t="s">
        <v>17</v>
      </c>
      <c r="B1" s="152" t="s">
        <v>151</v>
      </c>
      <c r="C1" s="156" t="s">
        <v>0</v>
      </c>
      <c r="D1" s="152" t="s">
        <v>16</v>
      </c>
      <c r="E1" s="152"/>
      <c r="F1" s="152"/>
      <c r="G1" s="16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69"/>
      <c r="B2" s="153"/>
      <c r="C2" s="156"/>
      <c r="D2" s="170"/>
      <c r="E2" s="170"/>
      <c r="F2" s="170"/>
      <c r="G2" s="160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0" ht="16" thickBot="1" x14ac:dyDescent="0.4">
      <c r="A3" s="169"/>
      <c r="B3" s="153"/>
      <c r="C3" s="156"/>
      <c r="D3" s="83" t="s">
        <v>11</v>
      </c>
      <c r="E3" s="83" t="s">
        <v>12</v>
      </c>
      <c r="F3" s="83" t="s">
        <v>13</v>
      </c>
      <c r="G3" s="160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0" ht="16" thickBot="1" x14ac:dyDescent="0.4">
      <c r="A4" s="71"/>
      <c r="B4" s="25" t="s">
        <v>38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thickBot="1" x14ac:dyDescent="0.4">
      <c r="A5" s="115" t="s">
        <v>154</v>
      </c>
      <c r="B5" s="116" t="s">
        <v>97</v>
      </c>
      <c r="C5" s="113">
        <v>100</v>
      </c>
      <c r="D5" s="113">
        <v>3.4</v>
      </c>
      <c r="E5" s="113">
        <v>2</v>
      </c>
      <c r="F5" s="113">
        <v>14.5</v>
      </c>
      <c r="G5" s="113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1" customHeight="1" thickBot="1" x14ac:dyDescent="0.4">
      <c r="A6" s="115" t="s">
        <v>160</v>
      </c>
      <c r="B6" s="116" t="s">
        <v>48</v>
      </c>
      <c r="C6" s="113">
        <v>220</v>
      </c>
      <c r="D6" s="113">
        <v>9.18</v>
      </c>
      <c r="E6" s="113">
        <v>11.9</v>
      </c>
      <c r="F6" s="113">
        <v>35</v>
      </c>
      <c r="G6" s="113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18.75" customHeight="1" thickBot="1" x14ac:dyDescent="0.4">
      <c r="A7" s="115" t="s">
        <v>44</v>
      </c>
      <c r="B7" s="116" t="s">
        <v>28</v>
      </c>
      <c r="C7" s="113">
        <v>200</v>
      </c>
      <c r="D7" s="113">
        <v>7.0000000000000007E-2</v>
      </c>
      <c r="E7" s="113">
        <v>0.02</v>
      </c>
      <c r="F7" s="113">
        <v>15</v>
      </c>
      <c r="G7" s="113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5.75" customHeight="1" thickBot="1" x14ac:dyDescent="0.4">
      <c r="A8" s="115" t="s">
        <v>25</v>
      </c>
      <c r="B8" s="112" t="s">
        <v>14</v>
      </c>
      <c r="C8" s="113">
        <v>30</v>
      </c>
      <c r="D8" s="113">
        <v>2.66</v>
      </c>
      <c r="E8" s="113">
        <v>0.24</v>
      </c>
      <c r="F8" s="113">
        <v>14.76</v>
      </c>
      <c r="G8" s="113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0.75" hidden="1" customHeight="1" thickBot="1" x14ac:dyDescent="0.4">
      <c r="A9" s="69"/>
      <c r="B9" s="94"/>
      <c r="C9" s="95"/>
      <c r="D9" s="95"/>
      <c r="E9" s="95"/>
      <c r="F9" s="95"/>
      <c r="G9" s="9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7.25" customHeight="1" thickBot="1" x14ac:dyDescent="0.4">
      <c r="A10" s="141" t="s">
        <v>155</v>
      </c>
      <c r="B10" s="142" t="s">
        <v>91</v>
      </c>
      <c r="C10" s="143">
        <v>10</v>
      </c>
      <c r="D10" s="143">
        <v>0.08</v>
      </c>
      <c r="E10" s="143">
        <v>7.2</v>
      </c>
      <c r="F10" s="143">
        <v>0.1</v>
      </c>
      <c r="G10" s="143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0" ht="15" customHeight="1" thickBot="1" x14ac:dyDescent="0.4">
      <c r="A11" s="141" t="s">
        <v>25</v>
      </c>
      <c r="B11" s="142" t="s">
        <v>92</v>
      </c>
      <c r="C11" s="147">
        <v>40</v>
      </c>
      <c r="D11" s="143">
        <v>2.64</v>
      </c>
      <c r="E11" s="143">
        <v>0.48</v>
      </c>
      <c r="F11" s="143">
        <v>15.84</v>
      </c>
      <c r="G11" s="143">
        <v>78.239999999999995</v>
      </c>
      <c r="H11" s="48">
        <v>7.0000000000000007E-2</v>
      </c>
      <c r="I11" s="48">
        <v>0</v>
      </c>
      <c r="J11" s="48">
        <v>0</v>
      </c>
      <c r="K11" s="48">
        <v>0.7</v>
      </c>
      <c r="L11" s="48">
        <v>0.08</v>
      </c>
      <c r="M11" s="48">
        <v>0</v>
      </c>
      <c r="N11" s="48">
        <v>11.6</v>
      </c>
      <c r="O11" s="48">
        <v>60</v>
      </c>
      <c r="P11" s="48">
        <v>0</v>
      </c>
      <c r="Q11" s="48">
        <v>4</v>
      </c>
      <c r="R11" s="48">
        <v>0</v>
      </c>
      <c r="S11" s="48">
        <v>19.2</v>
      </c>
      <c r="T11" s="48">
        <v>1</v>
      </c>
    </row>
    <row r="12" spans="1:20" ht="15.5" thickBot="1" x14ac:dyDescent="0.4">
      <c r="A12" s="138"/>
      <c r="B12" s="101" t="s">
        <v>39</v>
      </c>
      <c r="C12" s="91">
        <f>C5+C6+C7+C8+C9+C10+C11</f>
        <v>600</v>
      </c>
      <c r="D12" s="91">
        <f t="shared" ref="D12:T12" si="0">D5+D6+D7+D8+D9+D10+D11</f>
        <v>18.03</v>
      </c>
      <c r="E12" s="91">
        <f t="shared" si="0"/>
        <v>21.84</v>
      </c>
      <c r="F12" s="91">
        <f t="shared" si="0"/>
        <v>95.2</v>
      </c>
      <c r="G12" s="91">
        <f t="shared" si="0"/>
        <v>649.4799999999999</v>
      </c>
      <c r="H12" s="20">
        <f t="shared" si="0"/>
        <v>0.32</v>
      </c>
      <c r="I12" s="20">
        <f t="shared" si="0"/>
        <v>21.330000000000002</v>
      </c>
      <c r="J12" s="20">
        <f t="shared" si="0"/>
        <v>60</v>
      </c>
      <c r="K12" s="20">
        <f t="shared" si="0"/>
        <v>1.4</v>
      </c>
      <c r="L12" s="20">
        <f t="shared" si="0"/>
        <v>2.4300000000000002</v>
      </c>
      <c r="M12" s="20">
        <f t="shared" si="0"/>
        <v>0.27</v>
      </c>
      <c r="N12" s="20">
        <f t="shared" si="0"/>
        <v>282.20000000000005</v>
      </c>
      <c r="O12" s="20">
        <f t="shared" si="0"/>
        <v>266.10000000000002</v>
      </c>
      <c r="P12" s="20">
        <f t="shared" si="0"/>
        <v>0.02</v>
      </c>
      <c r="Q12" s="20">
        <f t="shared" si="0"/>
        <v>217.34</v>
      </c>
      <c r="R12" s="20">
        <f t="shared" si="0"/>
        <v>0</v>
      </c>
      <c r="S12" s="20">
        <f t="shared" si="0"/>
        <v>70.5</v>
      </c>
      <c r="T12" s="20">
        <f t="shared" si="0"/>
        <v>4.2200000000000006</v>
      </c>
    </row>
    <row r="13" spans="1:20" ht="16" thickBot="1" x14ac:dyDescent="0.4">
      <c r="A13" s="138"/>
      <c r="B13" s="82" t="s">
        <v>40</v>
      </c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6" hidden="1" thickBot="1" x14ac:dyDescent="0.4">
      <c r="A14" s="146"/>
      <c r="B14" s="109"/>
      <c r="C14" s="110"/>
      <c r="D14" s="110"/>
      <c r="E14" s="110"/>
      <c r="F14" s="148"/>
      <c r="G14" s="11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customHeight="1" thickBot="1" x14ac:dyDescent="0.4">
      <c r="A15" s="115" t="s">
        <v>47</v>
      </c>
      <c r="B15" s="116" t="s">
        <v>29</v>
      </c>
      <c r="C15" s="122">
        <v>255</v>
      </c>
      <c r="D15" s="122">
        <v>2.41</v>
      </c>
      <c r="E15" s="122">
        <v>3.92</v>
      </c>
      <c r="F15" s="122">
        <v>25.91</v>
      </c>
      <c r="G15" s="122">
        <v>148.56</v>
      </c>
      <c r="H15" s="28">
        <v>0.04</v>
      </c>
      <c r="I15" s="28">
        <v>5</v>
      </c>
      <c r="J15" s="28">
        <v>0</v>
      </c>
      <c r="K15" s="28">
        <v>0.21</v>
      </c>
      <c r="L15" s="28">
        <v>1.9</v>
      </c>
      <c r="M15" s="28">
        <v>0</v>
      </c>
      <c r="N15" s="28">
        <v>61</v>
      </c>
      <c r="O15" s="28">
        <v>98</v>
      </c>
      <c r="P15" s="28">
        <v>1.4999999999999999E-2</v>
      </c>
      <c r="Q15" s="31">
        <v>208.12</v>
      </c>
      <c r="R15" s="28">
        <v>0</v>
      </c>
      <c r="S15" s="28">
        <v>32</v>
      </c>
      <c r="T15" s="31">
        <v>0.8</v>
      </c>
    </row>
    <row r="16" spans="1:20" ht="31.5" customHeight="1" thickBot="1" x14ac:dyDescent="0.4">
      <c r="A16" s="115" t="s">
        <v>114</v>
      </c>
      <c r="B16" s="116" t="s">
        <v>134</v>
      </c>
      <c r="C16" s="122">
        <v>100</v>
      </c>
      <c r="D16" s="122">
        <v>13.28</v>
      </c>
      <c r="E16" s="122">
        <v>15.62</v>
      </c>
      <c r="F16" s="122">
        <v>18.059999999999999</v>
      </c>
      <c r="G16" s="122">
        <v>265.94</v>
      </c>
      <c r="H16" s="28">
        <v>0.2</v>
      </c>
      <c r="I16" s="28">
        <v>0</v>
      </c>
      <c r="J16" s="28">
        <v>40</v>
      </c>
      <c r="K16" s="28">
        <v>0.25</v>
      </c>
      <c r="L16" s="28">
        <v>0.8</v>
      </c>
      <c r="M16" s="28">
        <v>0</v>
      </c>
      <c r="N16" s="28">
        <v>132</v>
      </c>
      <c r="O16" s="28">
        <v>115.5</v>
      </c>
      <c r="P16" s="28">
        <v>0.01</v>
      </c>
      <c r="Q16" s="28">
        <v>64</v>
      </c>
      <c r="R16" s="28">
        <v>0</v>
      </c>
      <c r="S16" s="28">
        <v>21</v>
      </c>
      <c r="T16" s="28">
        <v>0.5</v>
      </c>
    </row>
    <row r="17" spans="1:20" ht="26.5" thickBot="1" x14ac:dyDescent="0.4">
      <c r="A17" s="115" t="s">
        <v>115</v>
      </c>
      <c r="B17" s="123" t="s">
        <v>30</v>
      </c>
      <c r="C17" s="124">
        <v>180</v>
      </c>
      <c r="D17" s="124">
        <v>7.38</v>
      </c>
      <c r="E17" s="124">
        <v>7.2</v>
      </c>
      <c r="F17" s="124">
        <v>34.880000000000003</v>
      </c>
      <c r="G17" s="124">
        <v>233.84</v>
      </c>
      <c r="H17" s="28">
        <v>0.1</v>
      </c>
      <c r="I17" s="28">
        <v>0.08</v>
      </c>
      <c r="J17" s="28">
        <v>20</v>
      </c>
      <c r="K17" s="28">
        <v>0.3</v>
      </c>
      <c r="L17" s="28">
        <v>1</v>
      </c>
      <c r="M17" s="28">
        <v>0.2</v>
      </c>
      <c r="N17" s="28">
        <v>73.099999999999994</v>
      </c>
      <c r="O17" s="28">
        <v>67</v>
      </c>
      <c r="P17" s="28">
        <v>0</v>
      </c>
      <c r="Q17" s="28">
        <v>56</v>
      </c>
      <c r="R17" s="28">
        <v>0</v>
      </c>
      <c r="S17" s="28">
        <v>12</v>
      </c>
      <c r="T17" s="28">
        <v>0.7</v>
      </c>
    </row>
    <row r="18" spans="1:20" ht="16" thickBot="1" x14ac:dyDescent="0.4">
      <c r="A18" s="115" t="s">
        <v>117</v>
      </c>
      <c r="B18" s="123" t="s">
        <v>136</v>
      </c>
      <c r="C18" s="125">
        <v>200</v>
      </c>
      <c r="D18" s="125">
        <v>0.1</v>
      </c>
      <c r="E18" s="125">
        <v>0.02</v>
      </c>
      <c r="F18" s="125">
        <v>15.5</v>
      </c>
      <c r="G18" s="125">
        <v>62.78</v>
      </c>
      <c r="H18" s="38">
        <v>0.15</v>
      </c>
      <c r="I18" s="38">
        <v>3.26</v>
      </c>
      <c r="J18" s="38">
        <v>0.1</v>
      </c>
      <c r="K18" s="38">
        <v>0</v>
      </c>
      <c r="L18" s="38">
        <v>0.7</v>
      </c>
      <c r="M18" s="38">
        <v>0.16</v>
      </c>
      <c r="N18" s="38">
        <v>93</v>
      </c>
      <c r="O18" s="38">
        <v>84</v>
      </c>
      <c r="P18" s="38">
        <v>0</v>
      </c>
      <c r="Q18" s="38">
        <v>98</v>
      </c>
      <c r="R18" s="38">
        <v>0</v>
      </c>
      <c r="S18" s="38">
        <v>9.75</v>
      </c>
      <c r="T18" s="38">
        <v>0.2</v>
      </c>
    </row>
    <row r="19" spans="1:20" ht="17.25" customHeight="1" thickBot="1" x14ac:dyDescent="0.4">
      <c r="A19" s="115" t="s">
        <v>25</v>
      </c>
      <c r="B19" s="112" t="s">
        <v>15</v>
      </c>
      <c r="C19" s="117">
        <v>40</v>
      </c>
      <c r="D19" s="113">
        <v>2.64</v>
      </c>
      <c r="E19" s="113">
        <v>0.48</v>
      </c>
      <c r="F19" s="113">
        <v>15.84</v>
      </c>
      <c r="G19" s="113">
        <v>78.239999999999995</v>
      </c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5.75" customHeight="1" thickBot="1" x14ac:dyDescent="0.4">
      <c r="A20" s="115" t="s">
        <v>25</v>
      </c>
      <c r="B20" s="112" t="s">
        <v>14</v>
      </c>
      <c r="C20" s="113">
        <v>30</v>
      </c>
      <c r="D20" s="113">
        <v>2.66</v>
      </c>
      <c r="E20" s="113">
        <v>0.24</v>
      </c>
      <c r="F20" s="113">
        <v>14.76</v>
      </c>
      <c r="G20" s="113">
        <v>71.84</v>
      </c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</row>
    <row r="21" spans="1:20" ht="15.75" customHeight="1" thickBot="1" x14ac:dyDescent="0.4">
      <c r="A21" s="71"/>
      <c r="B21" s="101" t="s">
        <v>41</v>
      </c>
      <c r="C21" s="91">
        <f>C15+C16+C17+C18+C19+C20</f>
        <v>805</v>
      </c>
      <c r="D21" s="91">
        <f t="shared" ref="D21:T21" si="1">D15+D16+D17+D18+D19+D20</f>
        <v>28.470000000000002</v>
      </c>
      <c r="E21" s="91">
        <f t="shared" si="1"/>
        <v>27.479999999999997</v>
      </c>
      <c r="F21" s="91">
        <f t="shared" si="1"/>
        <v>124.95</v>
      </c>
      <c r="G21" s="91">
        <f t="shared" si="1"/>
        <v>861.2</v>
      </c>
      <c r="H21" s="20">
        <f t="shared" si="1"/>
        <v>0.6100000000000001</v>
      </c>
      <c r="I21" s="20">
        <f t="shared" si="1"/>
        <v>8.34</v>
      </c>
      <c r="J21" s="20">
        <f t="shared" si="1"/>
        <v>60.1</v>
      </c>
      <c r="K21" s="20">
        <f t="shared" si="1"/>
        <v>1.46</v>
      </c>
      <c r="L21" s="20">
        <f t="shared" si="1"/>
        <v>4.9300000000000006</v>
      </c>
      <c r="M21" s="20">
        <f t="shared" si="1"/>
        <v>0.36</v>
      </c>
      <c r="N21" s="20">
        <f t="shared" si="1"/>
        <v>377.6</v>
      </c>
      <c r="O21" s="20">
        <f t="shared" si="1"/>
        <v>450.6</v>
      </c>
      <c r="P21" s="20">
        <f t="shared" si="1"/>
        <v>4.4999999999999998E-2</v>
      </c>
      <c r="Q21" s="20">
        <f t="shared" si="1"/>
        <v>482.46000000000004</v>
      </c>
      <c r="R21" s="20">
        <f t="shared" si="1"/>
        <v>0</v>
      </c>
      <c r="S21" s="20">
        <f t="shared" si="1"/>
        <v>103.85000000000001</v>
      </c>
      <c r="T21" s="20">
        <f t="shared" si="1"/>
        <v>3.8000000000000003</v>
      </c>
    </row>
    <row r="22" spans="1:20" ht="1.5" hidden="1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" hidden="1" thickBot="1" x14ac:dyDescent="0.4">
      <c r="A23" s="62"/>
      <c r="B23" s="5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2.5" hidden="1" customHeight="1" thickBot="1" x14ac:dyDescent="0.4">
      <c r="A24" s="62"/>
      <c r="B24" s="57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6" hidden="1" thickBot="1" x14ac:dyDescent="0.4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thickBot="1" x14ac:dyDescent="0.4">
      <c r="A27" s="71"/>
      <c r="B27" s="26" t="s">
        <v>43</v>
      </c>
      <c r="C27" s="49"/>
      <c r="D27" s="64">
        <f>D12+D21</f>
        <v>46.5</v>
      </c>
      <c r="E27" s="64">
        <f t="shared" ref="E27:T27" si="2">E12+E21</f>
        <v>49.319999999999993</v>
      </c>
      <c r="F27" s="64">
        <f t="shared" si="2"/>
        <v>220.15</v>
      </c>
      <c r="G27" s="64">
        <f t="shared" si="2"/>
        <v>1510.6799999999998</v>
      </c>
      <c r="H27" s="21">
        <f t="shared" si="2"/>
        <v>0.93000000000000016</v>
      </c>
      <c r="I27" s="21">
        <f t="shared" si="2"/>
        <v>29.67</v>
      </c>
      <c r="J27" s="21">
        <f t="shared" si="2"/>
        <v>120.1</v>
      </c>
      <c r="K27" s="21">
        <f t="shared" si="2"/>
        <v>2.86</v>
      </c>
      <c r="L27" s="21">
        <f t="shared" si="2"/>
        <v>7.3600000000000012</v>
      </c>
      <c r="M27" s="21">
        <f t="shared" si="2"/>
        <v>0.63</v>
      </c>
      <c r="N27" s="21">
        <f t="shared" si="2"/>
        <v>659.80000000000007</v>
      </c>
      <c r="O27" s="21">
        <f t="shared" si="2"/>
        <v>716.7</v>
      </c>
      <c r="P27" s="21">
        <f t="shared" si="2"/>
        <v>6.5000000000000002E-2</v>
      </c>
      <c r="Q27" s="21">
        <f t="shared" si="2"/>
        <v>699.80000000000007</v>
      </c>
      <c r="R27" s="21">
        <f t="shared" si="2"/>
        <v>0</v>
      </c>
      <c r="S27" s="21">
        <f t="shared" si="2"/>
        <v>174.35000000000002</v>
      </c>
      <c r="T27" s="21">
        <f t="shared" si="2"/>
        <v>8.0200000000000014</v>
      </c>
    </row>
    <row r="28" spans="1:20" x14ac:dyDescent="0.35">
      <c r="B28" t="s">
        <v>93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16" sqref="A16:G16"/>
    </sheetView>
  </sheetViews>
  <sheetFormatPr defaultRowHeight="14.5" x14ac:dyDescent="0.35"/>
  <cols>
    <col min="1" max="1" width="9.453125" customWidth="1"/>
    <col min="2" max="2" width="39.453125" customWidth="1"/>
    <col min="3" max="3" width="6.7265625" customWidth="1"/>
    <col min="4" max="4" width="7.453125" customWidth="1"/>
    <col min="5" max="5" width="6.81640625" customWidth="1"/>
    <col min="6" max="6" width="7.81640625" customWidth="1"/>
    <col min="7" max="7" width="8.7265625" customWidth="1"/>
    <col min="8" max="8" width="7.1796875" hidden="1" customWidth="1"/>
    <col min="9" max="9" width="6.1796875" hidden="1" customWidth="1"/>
    <col min="10" max="10" width="6.26953125" hidden="1" customWidth="1"/>
    <col min="11" max="12" width="7.453125" hidden="1" customWidth="1"/>
    <col min="13" max="13" width="7" hidden="1" customWidth="1"/>
    <col min="14" max="14" width="5.81640625" hidden="1" customWidth="1"/>
    <col min="15" max="18" width="6.453125" hidden="1" customWidth="1"/>
    <col min="19" max="19" width="5.81640625" hidden="1" customWidth="1"/>
    <col min="20" max="20" width="6.26953125" hidden="1" customWidth="1"/>
  </cols>
  <sheetData>
    <row r="1" spans="1:23" ht="15" thickBot="1" x14ac:dyDescent="0.4">
      <c r="A1" s="152" t="s">
        <v>17</v>
      </c>
      <c r="B1" s="152" t="s">
        <v>101</v>
      </c>
      <c r="C1" s="156" t="s">
        <v>0</v>
      </c>
      <c r="D1" s="152" t="s">
        <v>16</v>
      </c>
      <c r="E1" s="152"/>
      <c r="F1" s="152"/>
      <c r="G1" s="156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3" ht="15.5" x14ac:dyDescent="0.35">
      <c r="A2" s="169"/>
      <c r="B2" s="175"/>
      <c r="C2" s="156"/>
      <c r="D2" s="170"/>
      <c r="E2" s="170"/>
      <c r="F2" s="170"/>
      <c r="G2" s="156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3" ht="16" thickBot="1" x14ac:dyDescent="0.4">
      <c r="A3" s="169"/>
      <c r="B3" s="175"/>
      <c r="C3" s="156"/>
      <c r="D3" s="83" t="s">
        <v>11</v>
      </c>
      <c r="E3" s="83" t="s">
        <v>12</v>
      </c>
      <c r="F3" s="83" t="s">
        <v>13</v>
      </c>
      <c r="G3" s="156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3" ht="16" thickBot="1" x14ac:dyDescent="0.4">
      <c r="A4" s="49"/>
      <c r="B4" s="25" t="s">
        <v>38</v>
      </c>
      <c r="C4" s="49"/>
      <c r="D4" s="49"/>
      <c r="E4" s="49"/>
      <c r="F4" s="49"/>
      <c r="G4" s="9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9.25" customHeight="1" thickBot="1" x14ac:dyDescent="0.4">
      <c r="A5" s="126" t="s">
        <v>35</v>
      </c>
      <c r="B5" s="116" t="s">
        <v>134</v>
      </c>
      <c r="C5" s="133">
        <v>100</v>
      </c>
      <c r="D5" s="133">
        <v>13.28</v>
      </c>
      <c r="E5" s="133">
        <v>15.62</v>
      </c>
      <c r="F5" s="133">
        <v>18.059999999999999</v>
      </c>
      <c r="G5" s="133">
        <v>265.94</v>
      </c>
      <c r="H5" s="28">
        <v>0.2</v>
      </c>
      <c r="I5" s="28">
        <v>0</v>
      </c>
      <c r="J5" s="28">
        <v>40</v>
      </c>
      <c r="K5" s="28">
        <v>0.25</v>
      </c>
      <c r="L5" s="28">
        <v>0.8</v>
      </c>
      <c r="M5" s="28">
        <v>0</v>
      </c>
      <c r="N5" s="28">
        <v>132</v>
      </c>
      <c r="O5" s="28">
        <v>115.5</v>
      </c>
      <c r="P5" s="28">
        <v>0.01</v>
      </c>
      <c r="Q5" s="28">
        <v>64</v>
      </c>
      <c r="R5" s="28">
        <v>0</v>
      </c>
      <c r="S5" s="28">
        <v>21</v>
      </c>
      <c r="T5" s="28">
        <v>0.5</v>
      </c>
    </row>
    <row r="6" spans="1:23" ht="20.25" customHeight="1" thickBot="1" x14ac:dyDescent="0.4">
      <c r="A6" s="126" t="s">
        <v>140</v>
      </c>
      <c r="B6" s="112" t="s">
        <v>37</v>
      </c>
      <c r="C6" s="133">
        <v>200</v>
      </c>
      <c r="D6" s="133">
        <v>4.0999999999999996</v>
      </c>
      <c r="E6" s="133">
        <v>8</v>
      </c>
      <c r="F6" s="133">
        <v>42.5</v>
      </c>
      <c r="G6" s="133">
        <v>258.39999999999998</v>
      </c>
      <c r="H6" s="28">
        <v>0.02</v>
      </c>
      <c r="I6" s="28">
        <v>12.4</v>
      </c>
      <c r="J6" s="28">
        <v>0</v>
      </c>
      <c r="K6" s="28">
        <v>0.09</v>
      </c>
      <c r="L6" s="28">
        <v>0.3</v>
      </c>
      <c r="M6" s="28">
        <v>0.28000000000000003</v>
      </c>
      <c r="N6" s="28">
        <v>117</v>
      </c>
      <c r="O6" s="28">
        <v>80</v>
      </c>
      <c r="P6" s="28">
        <v>0.01</v>
      </c>
      <c r="Q6" s="28">
        <v>26.4</v>
      </c>
      <c r="R6" s="28">
        <v>0</v>
      </c>
      <c r="S6" s="28">
        <v>8.8000000000000007</v>
      </c>
      <c r="T6" s="28">
        <v>0.2</v>
      </c>
      <c r="V6" t="s">
        <v>68</v>
      </c>
    </row>
    <row r="7" spans="1:23" ht="19.5" customHeight="1" thickBot="1" x14ac:dyDescent="0.4">
      <c r="A7" s="127" t="s">
        <v>44</v>
      </c>
      <c r="B7" s="116" t="s">
        <v>28</v>
      </c>
      <c r="C7" s="113">
        <v>200</v>
      </c>
      <c r="D7" s="113">
        <v>7.0000000000000007E-2</v>
      </c>
      <c r="E7" s="113">
        <v>0.02</v>
      </c>
      <c r="F7" s="113">
        <v>15</v>
      </c>
      <c r="G7" s="113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3" ht="16" thickBot="1" x14ac:dyDescent="0.4">
      <c r="A8" s="125" t="s">
        <v>25</v>
      </c>
      <c r="B8" s="112" t="s">
        <v>15</v>
      </c>
      <c r="C8" s="117">
        <v>30</v>
      </c>
      <c r="D8" s="113">
        <v>1.98</v>
      </c>
      <c r="E8" s="113">
        <v>0.36</v>
      </c>
      <c r="F8" s="113">
        <v>11.88</v>
      </c>
      <c r="G8" s="113">
        <v>58.68</v>
      </c>
      <c r="H8" s="28">
        <v>3.5000000000000003E-2</v>
      </c>
      <c r="I8" s="28">
        <v>0</v>
      </c>
      <c r="J8" s="28">
        <v>0</v>
      </c>
      <c r="K8" s="28">
        <v>0.35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</row>
    <row r="9" spans="1:23" ht="18" customHeight="1" thickBot="1" x14ac:dyDescent="0.4">
      <c r="A9" s="125" t="s">
        <v>25</v>
      </c>
      <c r="B9" s="112" t="s">
        <v>14</v>
      </c>
      <c r="C9" s="113">
        <v>20</v>
      </c>
      <c r="D9" s="113">
        <v>1.77</v>
      </c>
      <c r="E9" s="113">
        <v>0.16</v>
      </c>
      <c r="F9" s="113">
        <v>9.84</v>
      </c>
      <c r="G9" s="113">
        <v>47.88</v>
      </c>
      <c r="H9" s="28">
        <v>3.5000000000000003E-2</v>
      </c>
      <c r="I9" s="28">
        <v>0</v>
      </c>
      <c r="J9" s="28">
        <v>0</v>
      </c>
      <c r="K9" s="28">
        <v>0</v>
      </c>
      <c r="L9" s="28">
        <v>0.3</v>
      </c>
      <c r="M9" s="28">
        <v>0</v>
      </c>
      <c r="N9" s="28">
        <v>4.5999999999999996</v>
      </c>
      <c r="O9" s="28">
        <v>17.399999999999999</v>
      </c>
      <c r="P9" s="28">
        <v>0.01</v>
      </c>
      <c r="Q9" s="28">
        <v>34.89</v>
      </c>
      <c r="R9" s="28">
        <v>0</v>
      </c>
      <c r="S9" s="28">
        <v>6.6</v>
      </c>
      <c r="T9" s="28">
        <v>0.4</v>
      </c>
      <c r="W9" t="s">
        <v>67</v>
      </c>
    </row>
    <row r="10" spans="1:23" ht="16" thickBot="1" x14ac:dyDescent="0.4">
      <c r="A10" s="71"/>
      <c r="B10" s="101" t="s">
        <v>39</v>
      </c>
      <c r="C10" s="91">
        <f t="shared" ref="C10:T10" si="0">SUM(C5:C9)</f>
        <v>550</v>
      </c>
      <c r="D10" s="91">
        <f t="shared" si="0"/>
        <v>21.2</v>
      </c>
      <c r="E10" s="91">
        <f t="shared" si="0"/>
        <v>24.159999999999997</v>
      </c>
      <c r="F10" s="91">
        <f t="shared" si="0"/>
        <v>97.28</v>
      </c>
      <c r="G10" s="91">
        <f t="shared" si="0"/>
        <v>691.3599999999999</v>
      </c>
      <c r="H10" s="20">
        <f t="shared" si="0"/>
        <v>0.29000000000000004</v>
      </c>
      <c r="I10" s="20">
        <f t="shared" si="0"/>
        <v>12.43</v>
      </c>
      <c r="J10" s="20">
        <f t="shared" si="0"/>
        <v>40</v>
      </c>
      <c r="K10" s="20">
        <f t="shared" si="0"/>
        <v>0.69</v>
      </c>
      <c r="L10" s="20">
        <f t="shared" si="0"/>
        <v>1.4400000000000002</v>
      </c>
      <c r="M10" s="20">
        <f t="shared" si="0"/>
        <v>0.28000000000000003</v>
      </c>
      <c r="N10" s="20">
        <f t="shared" si="0"/>
        <v>270.50000000000006</v>
      </c>
      <c r="O10" s="20">
        <f t="shared" si="0"/>
        <v>245.70000000000002</v>
      </c>
      <c r="P10" s="20">
        <f t="shared" si="0"/>
        <v>0.03</v>
      </c>
      <c r="Q10" s="20">
        <f t="shared" si="0"/>
        <v>135.88999999999999</v>
      </c>
      <c r="R10" s="20">
        <f t="shared" si="0"/>
        <v>0</v>
      </c>
      <c r="S10" s="20">
        <f t="shared" si="0"/>
        <v>47.4</v>
      </c>
      <c r="T10" s="20">
        <f t="shared" si="0"/>
        <v>1.88</v>
      </c>
    </row>
    <row r="11" spans="1:23" ht="14.25" customHeight="1" thickBot="1" x14ac:dyDescent="0.4">
      <c r="A11" s="71"/>
      <c r="B11" s="82" t="s">
        <v>40</v>
      </c>
      <c r="C11" s="100"/>
      <c r="D11" s="100"/>
      <c r="E11" s="100"/>
      <c r="F11" s="100"/>
      <c r="G11" s="10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4">
      <c r="A12" s="55"/>
      <c r="B12" s="98"/>
      <c r="C12" s="97"/>
      <c r="D12" s="97"/>
      <c r="E12" s="97"/>
      <c r="F12" s="105"/>
      <c r="G12" s="9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3" ht="28.5" customHeight="1" thickBot="1" x14ac:dyDescent="0.4">
      <c r="A13" s="126" t="s">
        <v>45</v>
      </c>
      <c r="B13" s="116" t="s">
        <v>135</v>
      </c>
      <c r="C13" s="122">
        <v>255</v>
      </c>
      <c r="D13" s="113">
        <v>5.7</v>
      </c>
      <c r="E13" s="113">
        <v>5.6</v>
      </c>
      <c r="F13" s="113">
        <v>22</v>
      </c>
      <c r="G13" s="113">
        <v>161.19999999999999</v>
      </c>
      <c r="H13" s="28">
        <v>0.15</v>
      </c>
      <c r="I13" s="28">
        <v>15.75</v>
      </c>
      <c r="J13" s="28">
        <v>38.75</v>
      </c>
      <c r="K13" s="28">
        <v>0.15</v>
      </c>
      <c r="L13" s="28">
        <v>1.7</v>
      </c>
      <c r="M13" s="28">
        <v>0.15</v>
      </c>
      <c r="N13" s="28">
        <v>104</v>
      </c>
      <c r="O13" s="28">
        <v>84</v>
      </c>
      <c r="P13" s="28">
        <v>0</v>
      </c>
      <c r="Q13" s="28">
        <v>107</v>
      </c>
      <c r="R13" s="28">
        <v>0</v>
      </c>
      <c r="S13" s="28">
        <v>22.1</v>
      </c>
      <c r="T13" s="28">
        <v>1.2</v>
      </c>
    </row>
    <row r="14" spans="1:23" ht="30.75" customHeight="1" thickBot="1" x14ac:dyDescent="0.4">
      <c r="A14" s="127" t="s">
        <v>46</v>
      </c>
      <c r="B14" s="112" t="s">
        <v>100</v>
      </c>
      <c r="C14" s="113">
        <v>100</v>
      </c>
      <c r="D14" s="133">
        <v>10.28</v>
      </c>
      <c r="E14" s="133">
        <v>13.67</v>
      </c>
      <c r="F14" s="133">
        <v>16.18</v>
      </c>
      <c r="G14" s="133">
        <v>228.87</v>
      </c>
      <c r="H14" s="28">
        <v>0.19</v>
      </c>
      <c r="I14" s="28">
        <v>0.1</v>
      </c>
      <c r="J14" s="28">
        <v>20</v>
      </c>
      <c r="K14" s="28">
        <v>0</v>
      </c>
      <c r="L14" s="28">
        <v>0.98</v>
      </c>
      <c r="M14" s="28">
        <v>0.02</v>
      </c>
      <c r="N14" s="28">
        <v>98.1</v>
      </c>
      <c r="O14" s="28">
        <v>37.15</v>
      </c>
      <c r="P14" s="28">
        <v>1.2999999999999999E-3</v>
      </c>
      <c r="Q14" s="28">
        <v>4</v>
      </c>
      <c r="R14" s="28">
        <v>0</v>
      </c>
      <c r="S14" s="28">
        <v>16.7</v>
      </c>
      <c r="T14" s="28">
        <v>0.53</v>
      </c>
      <c r="V14" t="s">
        <v>67</v>
      </c>
    </row>
    <row r="15" spans="1:23" ht="19.5" customHeight="1" thickBot="1" x14ac:dyDescent="0.4">
      <c r="A15" s="126" t="s">
        <v>33</v>
      </c>
      <c r="B15" s="116" t="s">
        <v>74</v>
      </c>
      <c r="C15" s="133">
        <v>180</v>
      </c>
      <c r="D15" s="113">
        <v>6.48</v>
      </c>
      <c r="E15" s="113">
        <v>6.7</v>
      </c>
      <c r="F15" s="113">
        <v>40.68</v>
      </c>
      <c r="G15" s="113">
        <v>248.94</v>
      </c>
      <c r="H15" s="28">
        <v>0.1</v>
      </c>
      <c r="I15" s="28">
        <v>0.08</v>
      </c>
      <c r="J15" s="28">
        <v>20</v>
      </c>
      <c r="K15" s="28">
        <v>0.3</v>
      </c>
      <c r="L15" s="28">
        <v>1</v>
      </c>
      <c r="M15" s="28">
        <v>0.2</v>
      </c>
      <c r="N15" s="28">
        <v>173.1</v>
      </c>
      <c r="O15" s="28">
        <v>167</v>
      </c>
      <c r="P15" s="28">
        <v>0</v>
      </c>
      <c r="Q15" s="28">
        <v>56</v>
      </c>
      <c r="R15" s="28">
        <v>0</v>
      </c>
      <c r="S15" s="28">
        <v>12</v>
      </c>
      <c r="T15" s="28">
        <v>0.7</v>
      </c>
    </row>
    <row r="16" spans="1:23" ht="18.75" customHeight="1" thickBot="1" x14ac:dyDescent="0.4">
      <c r="A16" s="115" t="s">
        <v>117</v>
      </c>
      <c r="B16" s="123" t="s">
        <v>136</v>
      </c>
      <c r="C16" s="125">
        <v>200</v>
      </c>
      <c r="D16" s="125">
        <v>0.1</v>
      </c>
      <c r="E16" s="125">
        <v>0.02</v>
      </c>
      <c r="F16" s="125">
        <v>15.5</v>
      </c>
      <c r="G16" s="125">
        <v>62.78</v>
      </c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0" ht="15.75" customHeight="1" thickBot="1" x14ac:dyDescent="0.4">
      <c r="A17" s="125" t="s">
        <v>25</v>
      </c>
      <c r="B17" s="112" t="s">
        <v>14</v>
      </c>
      <c r="C17" s="113">
        <v>30</v>
      </c>
      <c r="D17" s="113">
        <v>2.66</v>
      </c>
      <c r="E17" s="113">
        <v>0.24</v>
      </c>
      <c r="F17" s="113">
        <v>14.76</v>
      </c>
      <c r="G17" s="113">
        <v>71.84</v>
      </c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6" thickBot="1" x14ac:dyDescent="0.4">
      <c r="A18" s="125" t="s">
        <v>25</v>
      </c>
      <c r="B18" s="112" t="s">
        <v>15</v>
      </c>
      <c r="C18" s="117">
        <v>40</v>
      </c>
      <c r="D18" s="113">
        <v>2.64</v>
      </c>
      <c r="E18" s="113">
        <v>0.48</v>
      </c>
      <c r="F18" s="113">
        <v>15.84</v>
      </c>
      <c r="G18" s="113">
        <v>78.239999999999995</v>
      </c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" thickBot="1" x14ac:dyDescent="0.4">
      <c r="A19" s="71"/>
      <c r="B19" s="101" t="s">
        <v>41</v>
      </c>
      <c r="C19" s="91">
        <f>C13+C14+C15+C16+C17+C18</f>
        <v>805</v>
      </c>
      <c r="D19" s="91">
        <f t="shared" ref="D19:T19" si="1">D13+D14+D15+D16+D17+D18</f>
        <v>27.860000000000003</v>
      </c>
      <c r="E19" s="91">
        <f t="shared" si="1"/>
        <v>26.709999999999997</v>
      </c>
      <c r="F19" s="91">
        <f t="shared" si="1"/>
        <v>124.96000000000001</v>
      </c>
      <c r="G19" s="91">
        <f t="shared" si="1"/>
        <v>851.87</v>
      </c>
      <c r="H19" s="20">
        <f t="shared" si="1"/>
        <v>0.55999999999999994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4.21</v>
      </c>
      <c r="M19" s="20">
        <f t="shared" si="1"/>
        <v>0.37</v>
      </c>
      <c r="N19" s="20">
        <f t="shared" si="1"/>
        <v>404.8</v>
      </c>
      <c r="O19" s="20">
        <f t="shared" si="1"/>
        <v>377.05</v>
      </c>
      <c r="P19" s="20">
        <f t="shared" si="1"/>
        <v>2.1299999999999999E-2</v>
      </c>
      <c r="Q19" s="20">
        <f t="shared" si="1"/>
        <v>231.94</v>
      </c>
      <c r="R19" s="20">
        <f t="shared" si="1"/>
        <v>0</v>
      </c>
      <c r="S19" s="20">
        <f t="shared" si="1"/>
        <v>81.3</v>
      </c>
      <c r="T19" s="20">
        <f t="shared" si="1"/>
        <v>4.3100000000000005</v>
      </c>
    </row>
    <row r="20" spans="1:20" ht="16" hidden="1" thickBot="1" x14ac:dyDescent="0.4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8.5" hidden="1" thickBot="1" x14ac:dyDescent="0.4">
      <c r="A21" s="33"/>
      <c r="B21" s="32"/>
      <c r="C21" s="53"/>
      <c r="D21" s="34"/>
      <c r="E21" s="34"/>
      <c r="F21" s="34"/>
      <c r="G21" s="34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2.5" hidden="1" customHeight="1" thickBot="1" x14ac:dyDescent="0.4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" hidden="1" thickBot="1" x14ac:dyDescent="0.4">
      <c r="A23" s="71"/>
      <c r="B23" s="71"/>
      <c r="C23" s="49"/>
      <c r="D23" s="86"/>
      <c r="E23" s="49"/>
      <c r="F23" s="49"/>
      <c r="G23" s="4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" hidden="1" thickBot="1" x14ac:dyDescent="0.4">
      <c r="A24" s="71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8" thickBot="1" x14ac:dyDescent="0.4">
      <c r="A25" s="73"/>
      <c r="B25" s="26" t="s">
        <v>43</v>
      </c>
      <c r="C25" s="25"/>
      <c r="D25" s="64">
        <f>D10+D19+D24</f>
        <v>49.06</v>
      </c>
      <c r="E25" s="64">
        <f t="shared" ref="E25:T25" si="2">E10+E19+E24</f>
        <v>50.86999999999999</v>
      </c>
      <c r="F25" s="64">
        <f t="shared" si="2"/>
        <v>222.24</v>
      </c>
      <c r="G25" s="64">
        <f t="shared" si="2"/>
        <v>1543.23</v>
      </c>
      <c r="H25" s="21">
        <f t="shared" si="2"/>
        <v>0.85</v>
      </c>
      <c r="I25" s="21">
        <f t="shared" si="2"/>
        <v>28.39</v>
      </c>
      <c r="J25" s="21">
        <f t="shared" si="2"/>
        <v>118.75</v>
      </c>
      <c r="K25" s="21">
        <f t="shared" si="2"/>
        <v>1.8399999999999999</v>
      </c>
      <c r="L25" s="21">
        <f t="shared" si="2"/>
        <v>5.65</v>
      </c>
      <c r="M25" s="21">
        <f t="shared" si="2"/>
        <v>0.65</v>
      </c>
      <c r="N25" s="21">
        <f t="shared" si="2"/>
        <v>675.30000000000007</v>
      </c>
      <c r="O25" s="21">
        <f t="shared" si="2"/>
        <v>622.75</v>
      </c>
      <c r="P25" s="21">
        <f t="shared" si="2"/>
        <v>5.1299999999999998E-2</v>
      </c>
      <c r="Q25" s="21">
        <f t="shared" si="2"/>
        <v>367.83</v>
      </c>
      <c r="R25" s="21">
        <f t="shared" si="2"/>
        <v>0</v>
      </c>
      <c r="S25" s="21">
        <f t="shared" si="2"/>
        <v>128.69999999999999</v>
      </c>
      <c r="T25" s="21">
        <f t="shared" si="2"/>
        <v>6.19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workbookViewId="0">
      <selection activeCell="AA12" sqref="AA12"/>
    </sheetView>
  </sheetViews>
  <sheetFormatPr defaultRowHeight="14.5" x14ac:dyDescent="0.35"/>
  <cols>
    <col min="1" max="1" width="8.26953125" customWidth="1"/>
    <col min="2" max="2" width="41" customWidth="1"/>
    <col min="3" max="3" width="6.81640625" customWidth="1"/>
    <col min="4" max="4" width="8" customWidth="1"/>
    <col min="5" max="5" width="6.54296875" customWidth="1"/>
    <col min="6" max="6" width="7" customWidth="1"/>
    <col min="7" max="7" width="7.7265625" customWidth="1"/>
    <col min="8" max="8" width="6" hidden="1" customWidth="1"/>
    <col min="9" max="9" width="6.453125" hidden="1" customWidth="1"/>
    <col min="10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" hidden="1" customWidth="1"/>
    <col min="15" max="15" width="6.1796875" hidden="1" customWidth="1"/>
    <col min="16" max="16" width="6.26953125" hidden="1" customWidth="1"/>
    <col min="17" max="17" width="6.54296875" hidden="1" customWidth="1"/>
    <col min="18" max="18" width="4.7265625" hidden="1" customWidth="1"/>
    <col min="19" max="19" width="5.54296875" hidden="1" customWidth="1"/>
    <col min="20" max="20" width="6" hidden="1" customWidth="1"/>
  </cols>
  <sheetData>
    <row r="1" spans="1:20" ht="15.75" customHeight="1" thickBot="1" x14ac:dyDescent="0.4">
      <c r="A1" s="152" t="s">
        <v>17</v>
      </c>
      <c r="B1" s="152" t="s">
        <v>153</v>
      </c>
      <c r="C1" s="156" t="s">
        <v>0</v>
      </c>
      <c r="D1" s="152" t="s">
        <v>16</v>
      </c>
      <c r="E1" s="152"/>
      <c r="F1" s="152"/>
      <c r="G1" s="16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69"/>
      <c r="B2" s="153"/>
      <c r="C2" s="156"/>
      <c r="D2" s="170"/>
      <c r="E2" s="170"/>
      <c r="F2" s="170"/>
      <c r="G2" s="160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0" ht="16" thickBot="1" x14ac:dyDescent="0.4">
      <c r="A3" s="169"/>
      <c r="B3" s="153"/>
      <c r="C3" s="156"/>
      <c r="D3" s="83" t="s">
        <v>11</v>
      </c>
      <c r="E3" s="83" t="s">
        <v>12</v>
      </c>
      <c r="F3" s="83" t="s">
        <v>13</v>
      </c>
      <c r="G3" s="160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0" ht="16" thickBot="1" x14ac:dyDescent="0.4">
      <c r="A4" s="71"/>
      <c r="B4" s="25" t="s">
        <v>38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0" ht="30" customHeight="1" thickBot="1" x14ac:dyDescent="0.4">
      <c r="A5" s="115" t="s">
        <v>145</v>
      </c>
      <c r="B5" s="116" t="s">
        <v>149</v>
      </c>
      <c r="C5" s="125">
        <v>100</v>
      </c>
      <c r="D5" s="125">
        <v>8.51</v>
      </c>
      <c r="E5" s="125">
        <v>8.67</v>
      </c>
      <c r="F5" s="125">
        <v>8.81</v>
      </c>
      <c r="G5" s="125">
        <v>147.31</v>
      </c>
      <c r="H5" s="28">
        <v>0.1</v>
      </c>
      <c r="I5" s="28">
        <v>0.74</v>
      </c>
      <c r="J5" s="28">
        <v>18.64</v>
      </c>
      <c r="K5" s="28">
        <v>0</v>
      </c>
      <c r="L5" s="28">
        <v>0.98</v>
      </c>
      <c r="M5" s="28">
        <v>0</v>
      </c>
      <c r="N5" s="28">
        <v>24</v>
      </c>
      <c r="O5" s="28">
        <v>72</v>
      </c>
      <c r="P5" s="28">
        <v>1.2999999999999999E-3</v>
      </c>
      <c r="Q5" s="28">
        <v>94</v>
      </c>
      <c r="R5" s="28">
        <v>0.03</v>
      </c>
      <c r="S5" s="28">
        <v>16.22</v>
      </c>
      <c r="T5" s="28">
        <v>0.6</v>
      </c>
    </row>
    <row r="6" spans="1:20" ht="23.25" customHeight="1" thickBot="1" x14ac:dyDescent="0.4">
      <c r="A6" s="115" t="s">
        <v>146</v>
      </c>
      <c r="B6" s="116" t="s">
        <v>74</v>
      </c>
      <c r="C6" s="129">
        <v>180</v>
      </c>
      <c r="D6" s="125">
        <v>6.48</v>
      </c>
      <c r="E6" s="125">
        <v>6.7</v>
      </c>
      <c r="F6" s="125">
        <v>40.68</v>
      </c>
      <c r="G6" s="125">
        <v>248.94</v>
      </c>
      <c r="H6" s="28">
        <v>0.1</v>
      </c>
      <c r="I6" s="28">
        <v>0.08</v>
      </c>
      <c r="J6" s="28">
        <v>20</v>
      </c>
      <c r="K6" s="28">
        <v>0.3</v>
      </c>
      <c r="L6" s="28">
        <v>1</v>
      </c>
      <c r="M6" s="28">
        <v>0.2</v>
      </c>
      <c r="N6" s="28">
        <v>173.1</v>
      </c>
      <c r="O6" s="28">
        <v>167</v>
      </c>
      <c r="P6" s="28">
        <v>0</v>
      </c>
      <c r="Q6" s="28">
        <v>56</v>
      </c>
      <c r="R6" s="28">
        <v>0</v>
      </c>
      <c r="S6" s="28">
        <v>12</v>
      </c>
      <c r="T6" s="28">
        <v>0.7</v>
      </c>
    </row>
    <row r="7" spans="1:20" ht="21.75" customHeight="1" thickBot="1" x14ac:dyDescent="0.4">
      <c r="A7" s="115" t="s">
        <v>147</v>
      </c>
      <c r="B7" s="116" t="s">
        <v>32</v>
      </c>
      <c r="C7" s="125">
        <v>210</v>
      </c>
      <c r="D7" s="125">
        <v>0.13</v>
      </c>
      <c r="E7" s="125">
        <v>0.02</v>
      </c>
      <c r="F7" s="125">
        <v>15.2</v>
      </c>
      <c r="G7" s="125">
        <v>61.5</v>
      </c>
      <c r="H7" s="38">
        <v>0</v>
      </c>
      <c r="I7" s="38">
        <v>2.83</v>
      </c>
      <c r="J7" s="38">
        <v>0</v>
      </c>
      <c r="K7" s="38"/>
      <c r="L7" s="38"/>
      <c r="M7" s="38">
        <v>0</v>
      </c>
      <c r="N7" s="38">
        <v>14.2</v>
      </c>
      <c r="O7" s="38">
        <v>4.4000000000000004</v>
      </c>
      <c r="P7" s="38"/>
      <c r="Q7" s="38">
        <v>21.3</v>
      </c>
      <c r="R7" s="38"/>
      <c r="S7" s="38">
        <v>2.4</v>
      </c>
      <c r="T7" s="38">
        <v>0.36</v>
      </c>
    </row>
    <row r="8" spans="1:20" ht="17.25" customHeight="1" thickBot="1" x14ac:dyDescent="0.4">
      <c r="A8" s="115" t="s">
        <v>25</v>
      </c>
      <c r="B8" s="112" t="s">
        <v>14</v>
      </c>
      <c r="C8" s="125">
        <v>20</v>
      </c>
      <c r="D8" s="125">
        <v>1.77</v>
      </c>
      <c r="E8" s="125">
        <v>0.16</v>
      </c>
      <c r="F8" s="125">
        <v>9.84</v>
      </c>
      <c r="G8" s="125">
        <v>47.88</v>
      </c>
      <c r="H8" s="28">
        <v>3.5000000000000003E-2</v>
      </c>
      <c r="I8" s="28">
        <v>0</v>
      </c>
      <c r="J8" s="28">
        <v>0</v>
      </c>
      <c r="K8" s="28">
        <v>0</v>
      </c>
      <c r="L8" s="28">
        <v>0.3</v>
      </c>
      <c r="M8" s="28">
        <v>0</v>
      </c>
      <c r="N8" s="28">
        <v>4.5999999999999996</v>
      </c>
      <c r="O8" s="28">
        <v>17.399999999999999</v>
      </c>
      <c r="P8" s="28">
        <v>0.01</v>
      </c>
      <c r="Q8" s="28">
        <v>34.89</v>
      </c>
      <c r="R8" s="28">
        <v>0</v>
      </c>
      <c r="S8" s="28">
        <v>6.6</v>
      </c>
      <c r="T8" s="28">
        <v>0.4</v>
      </c>
    </row>
    <row r="9" spans="1:20" ht="15.75" customHeight="1" thickBot="1" x14ac:dyDescent="0.4">
      <c r="A9" s="115" t="s">
        <v>25</v>
      </c>
      <c r="B9" s="112" t="s">
        <v>15</v>
      </c>
      <c r="C9" s="130">
        <v>40</v>
      </c>
      <c r="D9" s="125">
        <v>2.64</v>
      </c>
      <c r="E9" s="125">
        <v>0.48</v>
      </c>
      <c r="F9" s="125">
        <v>15.84</v>
      </c>
      <c r="G9" s="125">
        <v>78.239999999999995</v>
      </c>
      <c r="H9" s="28">
        <v>7.0000000000000007E-2</v>
      </c>
      <c r="I9" s="28">
        <v>0</v>
      </c>
      <c r="J9" s="28">
        <v>0</v>
      </c>
      <c r="K9" s="28">
        <v>0.7</v>
      </c>
      <c r="L9" s="28">
        <v>0.08</v>
      </c>
      <c r="M9" s="28">
        <v>0</v>
      </c>
      <c r="N9" s="28">
        <v>11.6</v>
      </c>
      <c r="O9" s="28">
        <v>60</v>
      </c>
      <c r="P9" s="28">
        <v>0</v>
      </c>
      <c r="Q9" s="28">
        <v>4</v>
      </c>
      <c r="R9" s="28">
        <v>0</v>
      </c>
      <c r="S9" s="28">
        <v>19.2</v>
      </c>
      <c r="T9" s="28">
        <v>1</v>
      </c>
    </row>
    <row r="10" spans="1:20" ht="16" hidden="1" thickBot="1" x14ac:dyDescent="0.4">
      <c r="A10" s="69"/>
      <c r="B10" s="94"/>
      <c r="C10" s="53"/>
      <c r="D10" s="53"/>
      <c r="E10" s="53"/>
      <c r="F10" s="53"/>
      <c r="G10" s="53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5.5" thickBot="1" x14ac:dyDescent="0.4">
      <c r="A11" s="138"/>
      <c r="B11" s="102" t="s">
        <v>39</v>
      </c>
      <c r="C11" s="60">
        <f>C5+C6+C7+C8+C9+C10</f>
        <v>550</v>
      </c>
      <c r="D11" s="60">
        <f t="shared" ref="D11:T11" si="0">D5+D6+D7+D8+D9+D10</f>
        <v>19.53</v>
      </c>
      <c r="E11" s="60">
        <f t="shared" si="0"/>
        <v>16.03</v>
      </c>
      <c r="F11" s="60">
        <f t="shared" si="0"/>
        <v>90.37</v>
      </c>
      <c r="G11" s="60">
        <f t="shared" si="0"/>
        <v>583.87</v>
      </c>
      <c r="H11" s="20">
        <f t="shared" si="0"/>
        <v>0.30500000000000005</v>
      </c>
      <c r="I11" s="20">
        <f t="shared" si="0"/>
        <v>3.65</v>
      </c>
      <c r="J11" s="20">
        <f t="shared" si="0"/>
        <v>38.64</v>
      </c>
      <c r="K11" s="20">
        <f t="shared" si="0"/>
        <v>1</v>
      </c>
      <c r="L11" s="20">
        <f t="shared" si="0"/>
        <v>2.36</v>
      </c>
      <c r="M11" s="20">
        <f t="shared" si="0"/>
        <v>0.2</v>
      </c>
      <c r="N11" s="20">
        <f t="shared" si="0"/>
        <v>227.49999999999997</v>
      </c>
      <c r="O11" s="20">
        <f t="shared" si="0"/>
        <v>320.8</v>
      </c>
      <c r="P11" s="20">
        <f t="shared" si="0"/>
        <v>1.1300000000000001E-2</v>
      </c>
      <c r="Q11" s="20">
        <f t="shared" si="0"/>
        <v>210.19</v>
      </c>
      <c r="R11" s="20">
        <f t="shared" si="0"/>
        <v>0.03</v>
      </c>
      <c r="S11" s="20">
        <f t="shared" si="0"/>
        <v>56.42</v>
      </c>
      <c r="T11" s="20">
        <f t="shared" si="0"/>
        <v>3.0599999999999996</v>
      </c>
    </row>
    <row r="12" spans="1:20" ht="16" thickBot="1" x14ac:dyDescent="0.4">
      <c r="A12" s="138"/>
      <c r="B12" s="82" t="s">
        <v>40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0" ht="30.75" hidden="1" customHeight="1" thickBot="1" x14ac:dyDescent="0.4">
      <c r="A13" s="76"/>
      <c r="B13" s="98"/>
      <c r="C13" s="58"/>
      <c r="D13" s="58"/>
      <c r="E13" s="58"/>
      <c r="F13" s="75"/>
      <c r="G13" s="5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31.5" customHeight="1" thickBot="1" x14ac:dyDescent="0.4">
      <c r="A14" s="115" t="s">
        <v>113</v>
      </c>
      <c r="B14" s="116" t="s">
        <v>150</v>
      </c>
      <c r="C14" s="139">
        <v>255</v>
      </c>
      <c r="D14" s="139">
        <v>4.9000000000000004</v>
      </c>
      <c r="E14" s="139">
        <v>4.93</v>
      </c>
      <c r="F14" s="139">
        <v>19.600000000000001</v>
      </c>
      <c r="G14" s="139">
        <v>151.6</v>
      </c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0" ht="33" customHeight="1" thickBot="1" x14ac:dyDescent="0.4">
      <c r="A15" s="115" t="s">
        <v>148</v>
      </c>
      <c r="B15" s="116" t="s">
        <v>102</v>
      </c>
      <c r="C15" s="125">
        <v>100</v>
      </c>
      <c r="D15" s="125">
        <v>10.42</v>
      </c>
      <c r="E15" s="125">
        <v>11.12</v>
      </c>
      <c r="F15" s="125">
        <v>15.72</v>
      </c>
      <c r="G15" s="125">
        <v>204.64</v>
      </c>
      <c r="H15" s="28">
        <v>0.06</v>
      </c>
      <c r="I15" s="28">
        <v>0.45</v>
      </c>
      <c r="J15" s="28">
        <v>37.1</v>
      </c>
      <c r="K15" s="28">
        <v>0</v>
      </c>
      <c r="L15" s="28">
        <v>0.75</v>
      </c>
      <c r="M15" s="28">
        <v>0.1</v>
      </c>
      <c r="N15" s="28">
        <v>87.43</v>
      </c>
      <c r="O15" s="28">
        <v>72.16</v>
      </c>
      <c r="P15" s="28">
        <v>0.01</v>
      </c>
      <c r="Q15" s="35">
        <v>114.67</v>
      </c>
      <c r="R15" s="28">
        <v>0</v>
      </c>
      <c r="S15" s="28">
        <v>22.08</v>
      </c>
      <c r="T15" s="28">
        <v>0.92</v>
      </c>
    </row>
    <row r="16" spans="1:20" ht="19.5" customHeight="1" thickBot="1" x14ac:dyDescent="0.4">
      <c r="A16" s="126" t="s">
        <v>132</v>
      </c>
      <c r="B16" s="116" t="s">
        <v>133</v>
      </c>
      <c r="C16" s="113">
        <v>180</v>
      </c>
      <c r="D16" s="113">
        <v>4.5</v>
      </c>
      <c r="E16" s="113">
        <v>7.1</v>
      </c>
      <c r="F16" s="113">
        <v>39.840000000000003</v>
      </c>
      <c r="G16" s="113">
        <v>241.26</v>
      </c>
      <c r="H16" s="28">
        <v>0.02</v>
      </c>
      <c r="I16" s="28">
        <v>12.4</v>
      </c>
      <c r="J16" s="28">
        <v>0</v>
      </c>
      <c r="K16" s="28">
        <v>0.09</v>
      </c>
      <c r="L16" s="28">
        <v>0.3</v>
      </c>
      <c r="M16" s="28">
        <v>0.28000000000000003</v>
      </c>
      <c r="N16" s="28">
        <v>117</v>
      </c>
      <c r="O16" s="28">
        <v>80</v>
      </c>
      <c r="P16" s="28">
        <v>0.01</v>
      </c>
      <c r="Q16" s="28">
        <v>26.4</v>
      </c>
      <c r="R16" s="28">
        <v>0</v>
      </c>
      <c r="S16" s="28">
        <v>8.8000000000000007</v>
      </c>
      <c r="T16" s="28">
        <v>0.2</v>
      </c>
    </row>
    <row r="17" spans="1:20" ht="21" customHeight="1" thickBot="1" x14ac:dyDescent="0.4">
      <c r="A17" s="115" t="s">
        <v>129</v>
      </c>
      <c r="B17" s="116" t="s">
        <v>36</v>
      </c>
      <c r="C17" s="125">
        <v>200</v>
      </c>
      <c r="D17" s="125">
        <v>1.5</v>
      </c>
      <c r="E17" s="125">
        <v>1.7</v>
      </c>
      <c r="F17" s="125">
        <v>22.4</v>
      </c>
      <c r="G17" s="125">
        <v>110.9</v>
      </c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" hidden="1" thickBot="1" x14ac:dyDescent="0.4">
      <c r="A18" s="140"/>
      <c r="B18" s="116"/>
      <c r="C18" s="125"/>
      <c r="D18" s="125"/>
      <c r="E18" s="125"/>
      <c r="F18" s="125"/>
      <c r="G18" s="125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7.25" customHeight="1" thickBot="1" x14ac:dyDescent="0.4">
      <c r="A19" s="115" t="s">
        <v>25</v>
      </c>
      <c r="B19" s="112" t="s">
        <v>14</v>
      </c>
      <c r="C19" s="125">
        <v>30</v>
      </c>
      <c r="D19" s="125">
        <v>2.66</v>
      </c>
      <c r="E19" s="125">
        <v>0.24</v>
      </c>
      <c r="F19" s="125">
        <v>14.76</v>
      </c>
      <c r="G19" s="125">
        <v>71.84</v>
      </c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" thickBot="1" x14ac:dyDescent="0.4">
      <c r="A20" s="115" t="s">
        <v>25</v>
      </c>
      <c r="B20" s="112" t="s">
        <v>15</v>
      </c>
      <c r="C20" s="130">
        <v>40</v>
      </c>
      <c r="D20" s="125">
        <v>2.64</v>
      </c>
      <c r="E20" s="125">
        <v>0.48</v>
      </c>
      <c r="F20" s="125">
        <v>15.84</v>
      </c>
      <c r="G20" s="125">
        <v>78.239999999999995</v>
      </c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6" thickBot="1" x14ac:dyDescent="0.4">
      <c r="A21" s="71"/>
      <c r="B21" s="63" t="s">
        <v>41</v>
      </c>
      <c r="C21" s="60">
        <f>C13+C14+C15+C16+C17+C19+C20</f>
        <v>805</v>
      </c>
      <c r="D21" s="60">
        <f t="shared" ref="D21:T21" si="1">D13+D14+D15+D16+D17+D19+D20</f>
        <v>26.62</v>
      </c>
      <c r="E21" s="60">
        <f t="shared" si="1"/>
        <v>25.569999999999997</v>
      </c>
      <c r="F21" s="60">
        <f t="shared" si="1"/>
        <v>128.16</v>
      </c>
      <c r="G21" s="60">
        <f t="shared" si="1"/>
        <v>858.48</v>
      </c>
      <c r="H21" s="20">
        <f t="shared" si="1"/>
        <v>0.4</v>
      </c>
      <c r="I21" s="20">
        <f t="shared" si="1"/>
        <v>26.71</v>
      </c>
      <c r="J21" s="20">
        <f t="shared" si="1"/>
        <v>37.200000000000003</v>
      </c>
      <c r="K21" s="20">
        <f t="shared" si="1"/>
        <v>0.97</v>
      </c>
      <c r="L21" s="20">
        <f t="shared" si="1"/>
        <v>2.8800000000000003</v>
      </c>
      <c r="M21" s="20">
        <f t="shared" si="1"/>
        <v>0.58000000000000007</v>
      </c>
      <c r="N21" s="20">
        <f t="shared" si="1"/>
        <v>355.71000000000004</v>
      </c>
      <c r="O21" s="20">
        <f t="shared" si="1"/>
        <v>365.96000000000004</v>
      </c>
      <c r="P21" s="20">
        <f t="shared" si="1"/>
        <v>0.04</v>
      </c>
      <c r="Q21" s="20">
        <f t="shared" si="1"/>
        <v>457.40999999999997</v>
      </c>
      <c r="R21" s="20">
        <f t="shared" si="1"/>
        <v>0</v>
      </c>
      <c r="S21" s="20">
        <f t="shared" si="1"/>
        <v>90.63000000000001</v>
      </c>
      <c r="T21" s="20">
        <f t="shared" si="1"/>
        <v>4.17</v>
      </c>
    </row>
    <row r="22" spans="1:20" ht="0.75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0" ht="22.5" hidden="1" customHeight="1" thickBot="1" x14ac:dyDescent="0.4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" hidden="1" thickBot="1" x14ac:dyDescent="0.4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0.75" hidden="1" customHeight="1" thickBot="1" x14ac:dyDescent="0.4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thickBot="1" x14ac:dyDescent="0.4">
      <c r="A27" s="71"/>
      <c r="B27" s="26" t="s">
        <v>43</v>
      </c>
      <c r="C27" s="71"/>
      <c r="D27" s="64">
        <f>D11+D21+D26</f>
        <v>46.150000000000006</v>
      </c>
      <c r="E27" s="64">
        <f t="shared" ref="E27:T27" si="2">E11+E21+E26</f>
        <v>41.599999999999994</v>
      </c>
      <c r="F27" s="64">
        <f t="shared" si="2"/>
        <v>218.53</v>
      </c>
      <c r="G27" s="64">
        <f t="shared" si="2"/>
        <v>1442.35</v>
      </c>
      <c r="H27" s="21">
        <f t="shared" si="2"/>
        <v>0.70500000000000007</v>
      </c>
      <c r="I27" s="21">
        <f t="shared" si="2"/>
        <v>30.36</v>
      </c>
      <c r="J27" s="21">
        <f t="shared" si="2"/>
        <v>75.84</v>
      </c>
      <c r="K27" s="21">
        <f t="shared" si="2"/>
        <v>1.97</v>
      </c>
      <c r="L27" s="21">
        <f t="shared" si="2"/>
        <v>5.24</v>
      </c>
      <c r="M27" s="21">
        <f t="shared" si="2"/>
        <v>0.78</v>
      </c>
      <c r="N27" s="21">
        <f t="shared" si="2"/>
        <v>583.21</v>
      </c>
      <c r="O27" s="21">
        <f t="shared" si="2"/>
        <v>686.76</v>
      </c>
      <c r="P27" s="21">
        <f t="shared" si="2"/>
        <v>5.1299999999999998E-2</v>
      </c>
      <c r="Q27" s="21">
        <f t="shared" si="2"/>
        <v>667.59999999999991</v>
      </c>
      <c r="R27" s="21">
        <f t="shared" si="2"/>
        <v>0.03</v>
      </c>
      <c r="S27" s="21">
        <f t="shared" si="2"/>
        <v>147.05000000000001</v>
      </c>
      <c r="T27" s="21">
        <f t="shared" si="2"/>
        <v>7.2299999999999995</v>
      </c>
    </row>
    <row r="28" spans="1:20" x14ac:dyDescent="0.35">
      <c r="A28" s="131" t="s">
        <v>131</v>
      </c>
      <c r="B28" s="40" t="s">
        <v>130</v>
      </c>
    </row>
    <row r="29" spans="1:20" ht="18.75" customHeight="1" x14ac:dyDescent="0.35">
      <c r="A29" s="115" t="s">
        <v>128</v>
      </c>
      <c r="B29" s="123" t="s">
        <v>122</v>
      </c>
      <c r="C29" s="125">
        <v>180</v>
      </c>
      <c r="D29" s="129">
        <v>6.24</v>
      </c>
      <c r="E29" s="129">
        <v>9.8000000000000007</v>
      </c>
      <c r="F29" s="129">
        <v>37.700000000000003</v>
      </c>
      <c r="G29" s="129">
        <v>263.95999999999998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W14" sqref="W14"/>
    </sheetView>
  </sheetViews>
  <sheetFormatPr defaultRowHeight="14.5" x14ac:dyDescent="0.35"/>
  <cols>
    <col min="1" max="1" width="9" customWidth="1"/>
    <col min="2" max="2" width="41.81640625" customWidth="1"/>
    <col min="3" max="3" width="7.1796875" customWidth="1"/>
    <col min="4" max="4" width="7" customWidth="1"/>
    <col min="5" max="5" width="6.81640625" customWidth="1"/>
    <col min="6" max="6" width="7" customWidth="1"/>
    <col min="7" max="7" width="8.1796875" customWidth="1"/>
    <col min="8" max="8" width="6.26953125" hidden="1" customWidth="1"/>
    <col min="9" max="9" width="6.1796875" hidden="1" customWidth="1"/>
    <col min="10" max="10" width="6.26953125" hidden="1" customWidth="1"/>
    <col min="11" max="11" width="5.26953125" hidden="1" customWidth="1"/>
    <col min="12" max="12" width="5" hidden="1" customWidth="1"/>
    <col min="13" max="13" width="5.7265625" hidden="1" customWidth="1"/>
    <col min="14" max="14" width="6.81640625" hidden="1" customWidth="1"/>
    <col min="15" max="15" width="6.7265625" hidden="1" customWidth="1"/>
    <col min="16" max="16" width="6.26953125" hidden="1" customWidth="1"/>
    <col min="17" max="17" width="6.1796875" hidden="1" customWidth="1"/>
    <col min="18" max="18" width="4.54296875" hidden="1" customWidth="1"/>
    <col min="19" max="19" width="7.26953125" hidden="1" customWidth="1"/>
    <col min="20" max="20" width="6.81640625" hidden="1" customWidth="1"/>
  </cols>
  <sheetData>
    <row r="1" spans="1:22" ht="15.75" customHeight="1" thickBot="1" x14ac:dyDescent="0.4">
      <c r="A1" s="152" t="s">
        <v>17</v>
      </c>
      <c r="B1" s="152" t="s">
        <v>143</v>
      </c>
      <c r="C1" s="156" t="s">
        <v>0</v>
      </c>
      <c r="D1" s="152" t="s">
        <v>16</v>
      </c>
      <c r="E1" s="152"/>
      <c r="F1" s="152"/>
      <c r="G1" s="156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5" x14ac:dyDescent="0.35">
      <c r="A2" s="169"/>
      <c r="B2" s="153"/>
      <c r="C2" s="156"/>
      <c r="D2" s="170"/>
      <c r="E2" s="170"/>
      <c r="F2" s="170"/>
      <c r="G2" s="156"/>
      <c r="H2" s="164" t="s">
        <v>4</v>
      </c>
      <c r="I2" s="157" t="s">
        <v>5</v>
      </c>
      <c r="J2" s="157" t="s">
        <v>6</v>
      </c>
      <c r="K2" s="11"/>
      <c r="L2" s="10"/>
      <c r="M2" s="157" t="s">
        <v>18</v>
      </c>
      <c r="N2" s="157" t="s">
        <v>7</v>
      </c>
      <c r="O2" s="157" t="s">
        <v>8</v>
      </c>
      <c r="P2" s="10"/>
      <c r="Q2" s="10"/>
      <c r="R2" s="10"/>
      <c r="S2" s="157" t="s">
        <v>9</v>
      </c>
      <c r="T2" s="157" t="s">
        <v>10</v>
      </c>
    </row>
    <row r="3" spans="1:22" ht="16" thickBot="1" x14ac:dyDescent="0.4">
      <c r="A3" s="169"/>
      <c r="B3" s="153"/>
      <c r="C3" s="156"/>
      <c r="D3" s="83" t="s">
        <v>11</v>
      </c>
      <c r="E3" s="83" t="s">
        <v>12</v>
      </c>
      <c r="F3" s="83" t="s">
        <v>13</v>
      </c>
      <c r="G3" s="156"/>
      <c r="H3" s="165"/>
      <c r="I3" s="159"/>
      <c r="J3" s="158"/>
      <c r="K3" s="12" t="s">
        <v>19</v>
      </c>
      <c r="L3" s="12" t="s">
        <v>20</v>
      </c>
      <c r="M3" s="159"/>
      <c r="N3" s="158"/>
      <c r="O3" s="159"/>
      <c r="P3" s="12" t="s">
        <v>22</v>
      </c>
      <c r="Q3" s="12" t="s">
        <v>21</v>
      </c>
      <c r="R3" s="12" t="s">
        <v>23</v>
      </c>
      <c r="S3" s="159"/>
      <c r="T3" s="159"/>
    </row>
    <row r="4" spans="1:22" ht="15.75" customHeight="1" thickBot="1" x14ac:dyDescent="0.4">
      <c r="A4" s="51"/>
      <c r="B4" s="25" t="s">
        <v>38</v>
      </c>
      <c r="C4" s="49"/>
      <c r="D4" s="49"/>
      <c r="E4" s="49"/>
      <c r="F4" s="49"/>
      <c r="G4" s="5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0.75" customHeight="1" thickBot="1" x14ac:dyDescent="0.4">
      <c r="A5" s="56"/>
      <c r="B5" s="74"/>
      <c r="C5" s="53"/>
      <c r="D5" s="53"/>
      <c r="E5" s="53"/>
      <c r="F5" s="54"/>
      <c r="G5" s="5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21.75" customHeight="1" thickBot="1" x14ac:dyDescent="0.4">
      <c r="A6" s="111" t="s">
        <v>77</v>
      </c>
      <c r="B6" s="112" t="s">
        <v>78</v>
      </c>
      <c r="C6" s="113">
        <v>100</v>
      </c>
      <c r="D6" s="113">
        <v>1.33</v>
      </c>
      <c r="E6" s="113">
        <v>0</v>
      </c>
      <c r="F6" s="114">
        <v>11.09</v>
      </c>
      <c r="G6" s="113">
        <v>49.68</v>
      </c>
      <c r="H6" s="30">
        <v>0.1</v>
      </c>
      <c r="I6" s="30">
        <v>6.4</v>
      </c>
      <c r="J6" s="30">
        <v>20</v>
      </c>
      <c r="K6" s="31">
        <v>0.05</v>
      </c>
      <c r="L6" s="29">
        <v>1</v>
      </c>
      <c r="M6" s="30">
        <v>0.04</v>
      </c>
      <c r="N6" s="30">
        <v>63.5</v>
      </c>
      <c r="O6" s="30">
        <v>77</v>
      </c>
      <c r="P6" s="31">
        <v>0.01</v>
      </c>
      <c r="Q6" s="31">
        <v>135</v>
      </c>
      <c r="R6" s="29">
        <v>0</v>
      </c>
      <c r="S6" s="30">
        <v>12.5</v>
      </c>
      <c r="T6" s="30">
        <v>1.1000000000000001</v>
      </c>
    </row>
    <row r="7" spans="1:22" ht="18" customHeight="1" thickBot="1" x14ac:dyDescent="0.4">
      <c r="A7" s="115" t="s">
        <v>104</v>
      </c>
      <c r="B7" s="112" t="s">
        <v>75</v>
      </c>
      <c r="C7" s="113">
        <v>210</v>
      </c>
      <c r="D7" s="113">
        <v>12.7</v>
      </c>
      <c r="E7" s="113">
        <v>18.7</v>
      </c>
      <c r="F7" s="113">
        <v>38.799999999999997</v>
      </c>
      <c r="G7" s="113">
        <v>374.3</v>
      </c>
      <c r="H7" s="28">
        <v>0.05</v>
      </c>
      <c r="I7" s="28">
        <v>4.76</v>
      </c>
      <c r="J7" s="28">
        <v>22.66</v>
      </c>
      <c r="K7" s="28">
        <v>0</v>
      </c>
      <c r="L7" s="28">
        <v>0.9</v>
      </c>
      <c r="M7" s="28">
        <v>0.09</v>
      </c>
      <c r="N7" s="28">
        <v>38.53</v>
      </c>
      <c r="O7" s="28">
        <v>28.33</v>
      </c>
      <c r="P7" s="28">
        <v>0</v>
      </c>
      <c r="Q7" s="28">
        <v>107.3</v>
      </c>
      <c r="R7" s="28">
        <v>0</v>
      </c>
      <c r="S7" s="28">
        <v>10.199999999999999</v>
      </c>
      <c r="T7" s="28">
        <v>0.17</v>
      </c>
    </row>
    <row r="8" spans="1:22" ht="19.5" customHeight="1" thickBot="1" x14ac:dyDescent="0.4">
      <c r="A8" s="115" t="s">
        <v>105</v>
      </c>
      <c r="B8" s="116" t="s">
        <v>28</v>
      </c>
      <c r="C8" s="113">
        <v>200</v>
      </c>
      <c r="D8" s="113">
        <v>7.0000000000000007E-2</v>
      </c>
      <c r="E8" s="113">
        <v>0.02</v>
      </c>
      <c r="F8" s="113">
        <v>15</v>
      </c>
      <c r="G8" s="113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V8" t="s">
        <v>68</v>
      </c>
    </row>
    <row r="9" spans="1:22" ht="16" thickBot="1" x14ac:dyDescent="0.4">
      <c r="A9" s="115" t="s">
        <v>25</v>
      </c>
      <c r="B9" s="112" t="s">
        <v>14</v>
      </c>
      <c r="C9" s="113">
        <v>40</v>
      </c>
      <c r="D9" s="113">
        <v>3.54</v>
      </c>
      <c r="E9" s="113">
        <v>0.32</v>
      </c>
      <c r="F9" s="113">
        <v>19.68</v>
      </c>
      <c r="G9" s="113">
        <v>95.75</v>
      </c>
      <c r="H9" s="28">
        <v>3.5000000000000003E-2</v>
      </c>
      <c r="I9" s="28">
        <v>0</v>
      </c>
      <c r="J9" s="28">
        <v>0</v>
      </c>
      <c r="K9" s="28">
        <v>0.35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0.75" customHeight="1" thickBot="1" x14ac:dyDescent="0.4">
      <c r="A10" s="69"/>
      <c r="B10" s="94"/>
      <c r="C10" s="95"/>
      <c r="D10" s="95"/>
      <c r="E10" s="95"/>
      <c r="F10" s="95"/>
      <c r="G10" s="95"/>
      <c r="H10" s="28">
        <v>3.5000000000000003E-2</v>
      </c>
      <c r="I10" s="28">
        <v>0</v>
      </c>
      <c r="J10" s="28">
        <v>0</v>
      </c>
      <c r="K10" s="28">
        <v>0</v>
      </c>
      <c r="L10" s="28">
        <v>0.3</v>
      </c>
      <c r="M10" s="28">
        <v>0</v>
      </c>
      <c r="N10" s="28">
        <v>4.5999999999999996</v>
      </c>
      <c r="O10" s="28">
        <v>17.399999999999999</v>
      </c>
      <c r="P10" s="28">
        <v>0.01</v>
      </c>
      <c r="Q10" s="28">
        <v>34.89</v>
      </c>
      <c r="R10" s="28">
        <v>0</v>
      </c>
      <c r="S10" s="28">
        <v>6.6</v>
      </c>
      <c r="T10" s="28">
        <v>0.4</v>
      </c>
    </row>
    <row r="11" spans="1:22" ht="15.5" thickBot="1" x14ac:dyDescent="0.4">
      <c r="A11" s="90"/>
      <c r="B11" s="101" t="s">
        <v>39</v>
      </c>
      <c r="C11" s="91">
        <f>C5+C6+C7+C8+C9+C10</f>
        <v>550</v>
      </c>
      <c r="D11" s="91">
        <f t="shared" ref="D11:T11" si="0">D5+D6+D7+D8+D9+D10</f>
        <v>17.64</v>
      </c>
      <c r="E11" s="91">
        <f t="shared" si="0"/>
        <v>19.04</v>
      </c>
      <c r="F11" s="91">
        <f t="shared" si="0"/>
        <v>84.57</v>
      </c>
      <c r="G11" s="91">
        <f t="shared" si="0"/>
        <v>580.19000000000005</v>
      </c>
      <c r="H11" s="20">
        <f t="shared" si="0"/>
        <v>0.22000000000000003</v>
      </c>
      <c r="I11" s="20">
        <f t="shared" si="0"/>
        <v>11.19</v>
      </c>
      <c r="J11" s="20">
        <f t="shared" si="0"/>
        <v>42.66</v>
      </c>
      <c r="K11" s="20">
        <f t="shared" si="0"/>
        <v>0.39999999999999997</v>
      </c>
      <c r="L11" s="20">
        <f t="shared" si="0"/>
        <v>2.2399999999999998</v>
      </c>
      <c r="M11" s="20">
        <f t="shared" si="0"/>
        <v>0.13</v>
      </c>
      <c r="N11" s="20">
        <f t="shared" si="0"/>
        <v>123.52999999999999</v>
      </c>
      <c r="O11" s="20">
        <f t="shared" si="0"/>
        <v>155.53</v>
      </c>
      <c r="P11" s="20">
        <f t="shared" si="0"/>
        <v>0.02</v>
      </c>
      <c r="Q11" s="20">
        <f t="shared" si="0"/>
        <v>287.79000000000002</v>
      </c>
      <c r="R11" s="20">
        <f t="shared" si="0"/>
        <v>0</v>
      </c>
      <c r="S11" s="20">
        <f t="shared" si="0"/>
        <v>40.299999999999997</v>
      </c>
      <c r="T11" s="20">
        <f t="shared" si="0"/>
        <v>2.4499999999999997</v>
      </c>
    </row>
    <row r="12" spans="1:22" s="4" customFormat="1" ht="15.75" customHeight="1" thickBot="1" x14ac:dyDescent="0.4">
      <c r="A12" s="90"/>
      <c r="B12" s="82" t="s">
        <v>40</v>
      </c>
      <c r="C12" s="100"/>
      <c r="D12" s="82"/>
      <c r="E12" s="82"/>
      <c r="F12" s="82"/>
      <c r="G12" s="82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customHeight="1" thickBot="1" x14ac:dyDescent="0.4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18.75" customHeight="1" thickBot="1" x14ac:dyDescent="0.4">
      <c r="A14" s="115" t="s">
        <v>123</v>
      </c>
      <c r="B14" s="123" t="s">
        <v>97</v>
      </c>
      <c r="C14" s="125">
        <v>100</v>
      </c>
      <c r="D14" s="125">
        <v>3.4</v>
      </c>
      <c r="E14" s="125">
        <v>2</v>
      </c>
      <c r="F14" s="125">
        <v>14.5</v>
      </c>
      <c r="G14" s="125">
        <v>89.6</v>
      </c>
      <c r="H14" s="28">
        <v>0.22</v>
      </c>
      <c r="I14" s="28">
        <v>5.8</v>
      </c>
      <c r="J14" s="28">
        <v>0</v>
      </c>
      <c r="K14" s="28">
        <v>0.05</v>
      </c>
      <c r="L14" s="28">
        <v>2.1</v>
      </c>
      <c r="M14" s="28">
        <v>0.06</v>
      </c>
      <c r="N14" s="28">
        <v>39.14</v>
      </c>
      <c r="O14" s="28">
        <v>90.48</v>
      </c>
      <c r="P14" s="28">
        <v>0.01</v>
      </c>
      <c r="Q14" s="31">
        <v>208.3</v>
      </c>
      <c r="R14" s="28">
        <v>0</v>
      </c>
      <c r="S14" s="28">
        <v>35.700000000000003</v>
      </c>
      <c r="T14" s="31">
        <v>1.64</v>
      </c>
    </row>
    <row r="15" spans="1:22" ht="19.5" customHeight="1" thickBot="1" x14ac:dyDescent="0.4">
      <c r="A15" s="115" t="s">
        <v>144</v>
      </c>
      <c r="B15" s="116" t="s">
        <v>89</v>
      </c>
      <c r="C15" s="113">
        <v>255</v>
      </c>
      <c r="D15" s="113">
        <v>5.5</v>
      </c>
      <c r="E15" s="113">
        <v>5.8</v>
      </c>
      <c r="F15" s="113">
        <v>20.85</v>
      </c>
      <c r="G15" s="113">
        <v>157.6</v>
      </c>
      <c r="H15" s="28">
        <v>0.08</v>
      </c>
      <c r="I15" s="28">
        <v>0.05</v>
      </c>
      <c r="J15" s="28">
        <v>37.1</v>
      </c>
      <c r="K15" s="28">
        <v>0.08</v>
      </c>
      <c r="L15" s="28">
        <v>1.4</v>
      </c>
      <c r="M15" s="28">
        <v>0.1</v>
      </c>
      <c r="N15" s="28">
        <v>98.4</v>
      </c>
      <c r="O15" s="28">
        <v>72.16</v>
      </c>
      <c r="P15" s="28">
        <v>0.01</v>
      </c>
      <c r="Q15" s="28">
        <v>104.1</v>
      </c>
      <c r="R15" s="28">
        <v>0</v>
      </c>
      <c r="S15" s="28">
        <v>22.08</v>
      </c>
      <c r="T15" s="28">
        <v>0.92</v>
      </c>
    </row>
    <row r="16" spans="1:22" ht="16.5" customHeight="1" thickBot="1" x14ac:dyDescent="0.4">
      <c r="A16" s="126" t="s">
        <v>94</v>
      </c>
      <c r="B16" s="123" t="s">
        <v>95</v>
      </c>
      <c r="C16" s="129">
        <v>180</v>
      </c>
      <c r="D16" s="129">
        <v>16.600000000000001</v>
      </c>
      <c r="E16" s="129">
        <v>19.100000000000001</v>
      </c>
      <c r="F16" s="129">
        <v>39</v>
      </c>
      <c r="G16" s="129">
        <v>394.3</v>
      </c>
      <c r="H16" s="28">
        <v>6.8000000000000005E-2</v>
      </c>
      <c r="I16" s="28">
        <v>0</v>
      </c>
      <c r="J16" s="28">
        <v>34</v>
      </c>
      <c r="K16" s="28">
        <v>0.62</v>
      </c>
      <c r="L16" s="28">
        <v>0.9</v>
      </c>
      <c r="M16" s="28">
        <v>0.03</v>
      </c>
      <c r="N16" s="28">
        <v>116.39</v>
      </c>
      <c r="O16" s="28">
        <v>101.4</v>
      </c>
      <c r="P16" s="28">
        <v>0.02</v>
      </c>
      <c r="Q16" s="28">
        <v>44.4</v>
      </c>
      <c r="R16" s="28">
        <v>0</v>
      </c>
      <c r="S16" s="28">
        <v>15.37</v>
      </c>
      <c r="T16" s="28">
        <v>0.85</v>
      </c>
    </row>
    <row r="17" spans="1:20" ht="16" thickBot="1" x14ac:dyDescent="0.4">
      <c r="A17" s="115" t="s">
        <v>117</v>
      </c>
      <c r="B17" s="116" t="s">
        <v>116</v>
      </c>
      <c r="C17" s="113">
        <v>200</v>
      </c>
      <c r="D17" s="113">
        <v>0.1</v>
      </c>
      <c r="E17" s="113">
        <v>0.02</v>
      </c>
      <c r="F17" s="113">
        <v>22.35</v>
      </c>
      <c r="G17" s="113">
        <v>89.98</v>
      </c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6" thickBot="1" x14ac:dyDescent="0.4">
      <c r="A18" s="115" t="s">
        <v>25</v>
      </c>
      <c r="B18" s="112" t="s">
        <v>14</v>
      </c>
      <c r="C18" s="113">
        <v>30</v>
      </c>
      <c r="D18" s="113">
        <v>2.66</v>
      </c>
      <c r="E18" s="113">
        <v>0.24</v>
      </c>
      <c r="F18" s="113">
        <v>14.76</v>
      </c>
      <c r="G18" s="113">
        <v>71.84</v>
      </c>
      <c r="H18" s="28">
        <v>3.5000000000000003E-2</v>
      </c>
      <c r="I18" s="28">
        <v>0</v>
      </c>
      <c r="J18" s="28">
        <v>0</v>
      </c>
      <c r="K18" s="28">
        <v>0.35</v>
      </c>
      <c r="L18" s="28">
        <v>0.04</v>
      </c>
      <c r="M18" s="28">
        <v>0</v>
      </c>
      <c r="N18" s="28">
        <v>5.8</v>
      </c>
      <c r="O18" s="28">
        <v>30</v>
      </c>
      <c r="P18" s="28">
        <v>0</v>
      </c>
      <c r="Q18" s="28">
        <v>2</v>
      </c>
      <c r="R18" s="28">
        <v>0</v>
      </c>
      <c r="S18" s="28">
        <v>9.6</v>
      </c>
      <c r="T18" s="28">
        <v>0.5</v>
      </c>
    </row>
    <row r="19" spans="1:20" ht="17.25" customHeight="1" thickBot="1" x14ac:dyDescent="0.4">
      <c r="A19" s="115" t="s">
        <v>25</v>
      </c>
      <c r="B19" s="112" t="s">
        <v>15</v>
      </c>
      <c r="C19" s="117">
        <v>40</v>
      </c>
      <c r="D19" s="113">
        <v>2.64</v>
      </c>
      <c r="E19" s="113">
        <v>0.48</v>
      </c>
      <c r="F19" s="113">
        <v>15.84</v>
      </c>
      <c r="G19" s="113">
        <v>78.239999999999995</v>
      </c>
      <c r="H19" s="28">
        <v>3.5000000000000003E-2</v>
      </c>
      <c r="I19" s="28">
        <v>0</v>
      </c>
      <c r="J19" s="28">
        <v>0</v>
      </c>
      <c r="K19" s="28">
        <v>0</v>
      </c>
      <c r="L19" s="28">
        <v>0.3</v>
      </c>
      <c r="M19" s="28">
        <v>0</v>
      </c>
      <c r="N19" s="28">
        <v>4.5999999999999996</v>
      </c>
      <c r="O19" s="28">
        <v>17.399999999999999</v>
      </c>
      <c r="P19" s="28">
        <v>0.01</v>
      </c>
      <c r="Q19" s="28">
        <v>34.89</v>
      </c>
      <c r="R19" s="28">
        <v>0</v>
      </c>
      <c r="S19" s="28">
        <v>6.6</v>
      </c>
      <c r="T19" s="28">
        <v>0.4</v>
      </c>
    </row>
    <row r="20" spans="1:20" ht="15" customHeight="1" thickBot="1" x14ac:dyDescent="0.4">
      <c r="A20" s="104"/>
      <c r="B20" s="101" t="s">
        <v>41</v>
      </c>
      <c r="C20" s="91">
        <f>SUM(C13:C19)</f>
        <v>805</v>
      </c>
      <c r="D20" s="91">
        <f t="shared" ref="D20:T20" si="1">SUM(D13:D19)</f>
        <v>30.900000000000002</v>
      </c>
      <c r="E20" s="91">
        <f t="shared" si="1"/>
        <v>27.64</v>
      </c>
      <c r="F20" s="91">
        <f t="shared" si="1"/>
        <v>127.3</v>
      </c>
      <c r="G20" s="91">
        <f>SUM(G13:G19)</f>
        <v>881.56000000000006</v>
      </c>
      <c r="H20" s="20">
        <f t="shared" si="1"/>
        <v>0.43800000000000006</v>
      </c>
      <c r="I20" s="20">
        <f t="shared" si="1"/>
        <v>5.88</v>
      </c>
      <c r="J20" s="20">
        <f t="shared" si="1"/>
        <v>71.099999999999994</v>
      </c>
      <c r="K20" s="20">
        <f>SUM(K13:K19)</f>
        <v>1.1000000000000001</v>
      </c>
      <c r="L20" s="20">
        <f>SUM(L13:L19)</f>
        <v>4.74</v>
      </c>
      <c r="M20" s="20">
        <f>SUM(M13:M19)</f>
        <v>0.19</v>
      </c>
      <c r="N20" s="20">
        <f t="shared" si="1"/>
        <v>275.43000000000006</v>
      </c>
      <c r="O20" s="20">
        <f t="shared" si="1"/>
        <v>314.23999999999995</v>
      </c>
      <c r="P20" s="20">
        <f>SUM(P13:P19)</f>
        <v>0.05</v>
      </c>
      <c r="Q20" s="20">
        <f>SUM(Q13:Q19)</f>
        <v>402.28999999999996</v>
      </c>
      <c r="R20" s="20">
        <f>SUM(R13:R19)</f>
        <v>0</v>
      </c>
      <c r="S20" s="20">
        <f t="shared" si="1"/>
        <v>90.75</v>
      </c>
      <c r="T20" s="20">
        <f t="shared" si="1"/>
        <v>4.5900000000000007</v>
      </c>
    </row>
    <row r="21" spans="1:20" ht="0.75" hidden="1" customHeight="1" thickBot="1" x14ac:dyDescent="0.4">
      <c r="A21" s="85"/>
      <c r="B21" s="25"/>
      <c r="C21" s="49"/>
      <c r="D21" s="49"/>
      <c r="E21" s="49"/>
      <c r="F21" s="49"/>
      <c r="G21" s="49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" hidden="1" thickBot="1" x14ac:dyDescent="0.4">
      <c r="A22" s="62"/>
      <c r="B22" s="52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" hidden="1" thickBot="1" x14ac:dyDescent="0.4">
      <c r="A23" s="62"/>
      <c r="B23" s="57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" hidden="1" thickBot="1" x14ac:dyDescent="0.4">
      <c r="A24" s="85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8" thickBot="1" x14ac:dyDescent="0.4">
      <c r="A25" s="85"/>
      <c r="B25" s="26" t="s">
        <v>43</v>
      </c>
      <c r="C25" s="93"/>
      <c r="D25" s="64">
        <f>D11+D20+D24</f>
        <v>48.540000000000006</v>
      </c>
      <c r="E25" s="64">
        <f t="shared" ref="E25:T25" si="2">E11+E20+E24</f>
        <v>46.68</v>
      </c>
      <c r="F25" s="64">
        <f t="shared" si="2"/>
        <v>211.87</v>
      </c>
      <c r="G25" s="64">
        <f t="shared" si="2"/>
        <v>1461.75</v>
      </c>
      <c r="H25" s="21">
        <f t="shared" si="2"/>
        <v>0.65800000000000014</v>
      </c>
      <c r="I25" s="21">
        <f t="shared" si="2"/>
        <v>17.07</v>
      </c>
      <c r="J25" s="21">
        <f t="shared" si="2"/>
        <v>113.75999999999999</v>
      </c>
      <c r="K25" s="21">
        <f t="shared" si="2"/>
        <v>1.5</v>
      </c>
      <c r="L25" s="21">
        <f t="shared" si="2"/>
        <v>6.98</v>
      </c>
      <c r="M25" s="21">
        <f t="shared" si="2"/>
        <v>0.32</v>
      </c>
      <c r="N25" s="21">
        <f t="shared" si="2"/>
        <v>398.96000000000004</v>
      </c>
      <c r="O25" s="21">
        <f t="shared" si="2"/>
        <v>469.77</v>
      </c>
      <c r="P25" s="21">
        <f t="shared" si="2"/>
        <v>7.0000000000000007E-2</v>
      </c>
      <c r="Q25" s="21">
        <f t="shared" si="2"/>
        <v>690.07999999999993</v>
      </c>
      <c r="R25" s="21">
        <f t="shared" si="2"/>
        <v>0</v>
      </c>
      <c r="S25" s="21">
        <f t="shared" si="2"/>
        <v>131.05000000000001</v>
      </c>
      <c r="T25" s="21">
        <f t="shared" si="2"/>
        <v>7.0400000000000009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C16" sqref="C16"/>
    </sheetView>
  </sheetViews>
  <sheetFormatPr defaultRowHeight="14.5" x14ac:dyDescent="0.35"/>
  <cols>
    <col min="2" max="2" width="48" customWidth="1"/>
    <col min="3" max="3" width="16.26953125" customWidth="1"/>
    <col min="4" max="4" width="15.7265625" customWidth="1"/>
    <col min="5" max="5" width="14.453125" customWidth="1"/>
    <col min="6" max="6" width="18.26953125" customWidth="1"/>
  </cols>
  <sheetData>
    <row r="2" spans="2:6" x14ac:dyDescent="0.35">
      <c r="B2" s="178" t="s">
        <v>49</v>
      </c>
      <c r="C2" s="178"/>
      <c r="D2" s="178"/>
      <c r="E2" s="178"/>
      <c r="F2" s="178"/>
    </row>
    <row r="3" spans="2:6" x14ac:dyDescent="0.35">
      <c r="B3" s="178" t="s">
        <v>80</v>
      </c>
      <c r="C3" s="178"/>
      <c r="D3" s="178"/>
      <c r="E3" s="178"/>
      <c r="F3" s="178"/>
    </row>
    <row r="4" spans="2:6" x14ac:dyDescent="0.35">
      <c r="B4" s="40"/>
      <c r="C4" s="40"/>
      <c r="D4" s="40"/>
      <c r="E4" s="40"/>
      <c r="F4" s="41"/>
    </row>
    <row r="5" spans="2:6" x14ac:dyDescent="0.35">
      <c r="B5" s="179" t="s">
        <v>50</v>
      </c>
      <c r="C5" s="179" t="s">
        <v>11</v>
      </c>
      <c r="D5" s="179" t="s">
        <v>12</v>
      </c>
      <c r="E5" s="179" t="s">
        <v>13</v>
      </c>
      <c r="F5" s="179" t="s">
        <v>51</v>
      </c>
    </row>
    <row r="6" spans="2:6" x14ac:dyDescent="0.35">
      <c r="B6" s="180"/>
      <c r="C6" s="180"/>
      <c r="D6" s="180"/>
      <c r="E6" s="180"/>
      <c r="F6" s="180"/>
    </row>
    <row r="7" spans="2:6" x14ac:dyDescent="0.35">
      <c r="B7" s="47" t="s">
        <v>52</v>
      </c>
      <c r="C7" s="43">
        <f>'1 ДЕНЬ'!D27</f>
        <v>45.3</v>
      </c>
      <c r="D7" s="43">
        <f>'1 ДЕНЬ'!E27</f>
        <v>46.83</v>
      </c>
      <c r="E7" s="43">
        <f>'1 ДЕНЬ'!F27</f>
        <v>214.57999999999998</v>
      </c>
      <c r="F7" s="43">
        <f>'1 ДЕНЬ'!G27</f>
        <v>1434.18</v>
      </c>
    </row>
    <row r="8" spans="2:6" x14ac:dyDescent="0.35">
      <c r="B8" s="47" t="s">
        <v>53</v>
      </c>
      <c r="C8" s="44">
        <f>'2 ДЕНЬ'!D26</f>
        <v>49.870000000000005</v>
      </c>
      <c r="D8" s="44">
        <f>'2 ДЕНЬ'!E26</f>
        <v>46.86999999999999</v>
      </c>
      <c r="E8" s="44">
        <f>'2 ДЕНЬ'!F26</f>
        <v>211.17000000000002</v>
      </c>
      <c r="F8" s="44">
        <f>'2 ДЕНЬ'!G26</f>
        <v>1475.21</v>
      </c>
    </row>
    <row r="9" spans="2:6" x14ac:dyDescent="0.35">
      <c r="B9" s="47" t="s">
        <v>54</v>
      </c>
      <c r="C9" s="43">
        <f>'3 ДЕНЬ'!D27</f>
        <v>48.7</v>
      </c>
      <c r="D9" s="43">
        <f>'3 ДЕНЬ'!E27</f>
        <v>48.94</v>
      </c>
      <c r="E9" s="43">
        <f>'3 ДЕНЬ'!F27</f>
        <v>214.20000000000002</v>
      </c>
      <c r="F9" s="43">
        <f>'3 ДЕНЬ'!G27</f>
        <v>1492.06</v>
      </c>
    </row>
    <row r="10" spans="2:6" x14ac:dyDescent="0.35">
      <c r="B10" s="47" t="s">
        <v>55</v>
      </c>
      <c r="C10" s="44">
        <f>'4 ДЕНЬ'!D24</f>
        <v>44.84</v>
      </c>
      <c r="D10" s="44">
        <f>'4 ДЕНЬ'!E24</f>
        <v>49.339999999999996</v>
      </c>
      <c r="E10" s="44">
        <f>'4 ДЕНЬ'!F24</f>
        <v>214.70000000000002</v>
      </c>
      <c r="F10" s="44">
        <f>'4 ДЕНЬ'!G24</f>
        <v>1490.27</v>
      </c>
    </row>
    <row r="11" spans="2:6" x14ac:dyDescent="0.35">
      <c r="B11" s="47" t="s">
        <v>56</v>
      </c>
      <c r="C11" s="43">
        <f>'5 ДЕНЬ'!D25</f>
        <v>49.06</v>
      </c>
      <c r="D11" s="43">
        <f>'5 ДЕНЬ'!E25</f>
        <v>50.86999999999999</v>
      </c>
      <c r="E11" s="43">
        <f>'5 ДЕНЬ'!F25</f>
        <v>222.24</v>
      </c>
      <c r="F11" s="43">
        <f>'5 ДЕНЬ'!G25</f>
        <v>1543.23</v>
      </c>
    </row>
    <row r="12" spans="2:6" x14ac:dyDescent="0.35">
      <c r="B12" s="47" t="s">
        <v>57</v>
      </c>
      <c r="C12" s="44">
        <f>'6 ДЕНЬ'!D27</f>
        <v>46.910000000000004</v>
      </c>
      <c r="D12" s="43">
        <f>'6 ДЕНЬ'!E27</f>
        <v>47.76</v>
      </c>
      <c r="E12" s="43">
        <f>'6 ДЕНЬ'!F27</f>
        <v>221.12</v>
      </c>
      <c r="F12" s="43">
        <f>'6 ДЕНЬ'!G27</f>
        <v>1495.6799999999998</v>
      </c>
    </row>
    <row r="13" spans="2:6" x14ac:dyDescent="0.35">
      <c r="B13" s="47" t="s">
        <v>58</v>
      </c>
      <c r="C13" s="43">
        <f>'7 ДЕНЬ'!D25</f>
        <v>48.540000000000006</v>
      </c>
      <c r="D13" s="43">
        <f>'7 ДЕНЬ'!E25</f>
        <v>46.68</v>
      </c>
      <c r="E13" s="43">
        <f>'7 ДЕНЬ'!F25</f>
        <v>211.87</v>
      </c>
      <c r="F13" s="43">
        <f>'7 ДЕНЬ'!G25</f>
        <v>1461.75</v>
      </c>
    </row>
    <row r="14" spans="2:6" x14ac:dyDescent="0.35">
      <c r="B14" s="47" t="s">
        <v>59</v>
      </c>
      <c r="C14" s="43">
        <f>'8 ДЕНЬ'!D27</f>
        <v>46.150000000000006</v>
      </c>
      <c r="D14" s="43">
        <f>'8 ДЕНЬ'!E27</f>
        <v>41.599999999999994</v>
      </c>
      <c r="E14" s="43">
        <f>'8 ДЕНЬ'!F27</f>
        <v>218.53</v>
      </c>
      <c r="F14" s="43">
        <f>'8 ДЕНЬ'!G27</f>
        <v>1442.35</v>
      </c>
    </row>
    <row r="15" spans="2:6" x14ac:dyDescent="0.35">
      <c r="B15" s="47" t="s">
        <v>60</v>
      </c>
      <c r="C15" s="43">
        <f>'10 день'!D27</f>
        <v>46.5</v>
      </c>
      <c r="D15" s="43">
        <f>'10 день'!E27</f>
        <v>49.319999999999993</v>
      </c>
      <c r="E15" s="43">
        <f>'10 день'!F27</f>
        <v>220.15</v>
      </c>
      <c r="F15" s="43">
        <f>'10 день'!G27</f>
        <v>1510.6799999999998</v>
      </c>
    </row>
    <row r="16" spans="2:6" x14ac:dyDescent="0.35">
      <c r="B16" s="47" t="s">
        <v>61</v>
      </c>
      <c r="C16" s="44">
        <f>'9 день'!D27</f>
        <v>48.149999999999991</v>
      </c>
      <c r="D16" s="44">
        <f>'9 день'!E27</f>
        <v>50.260000000000005</v>
      </c>
      <c r="E16" s="44">
        <f>'9 день'!F27</f>
        <v>217.20000000000002</v>
      </c>
      <c r="F16" s="44">
        <f>'9 день'!G27</f>
        <v>1513.93</v>
      </c>
    </row>
    <row r="17" spans="2:9" x14ac:dyDescent="0.35">
      <c r="B17" s="45" t="s">
        <v>62</v>
      </c>
      <c r="C17" s="46">
        <f>SUM(C7:C16)</f>
        <v>474.02</v>
      </c>
      <c r="D17" s="46">
        <f t="shared" ref="D17:F17" si="0">SUM(D7:D16)</f>
        <v>478.46999999999997</v>
      </c>
      <c r="E17" s="46">
        <f t="shared" si="0"/>
        <v>2165.7600000000002</v>
      </c>
      <c r="F17" s="46">
        <f t="shared" si="0"/>
        <v>14859.340000000002</v>
      </c>
    </row>
    <row r="18" spans="2:9" x14ac:dyDescent="0.35">
      <c r="B18" s="42" t="s">
        <v>63</v>
      </c>
      <c r="C18" s="43" t="s">
        <v>81</v>
      </c>
      <c r="D18" s="43" t="s">
        <v>83</v>
      </c>
      <c r="E18" s="43" t="s">
        <v>85</v>
      </c>
      <c r="F18" s="43" t="s">
        <v>87</v>
      </c>
    </row>
    <row r="19" spans="2:9" x14ac:dyDescent="0.35">
      <c r="B19" s="42" t="s">
        <v>64</v>
      </c>
      <c r="C19" s="43" t="s">
        <v>82</v>
      </c>
      <c r="D19" s="43" t="s">
        <v>84</v>
      </c>
      <c r="E19" s="43" t="s">
        <v>86</v>
      </c>
      <c r="F19" s="43" t="s">
        <v>88</v>
      </c>
    </row>
    <row r="20" spans="2:9" x14ac:dyDescent="0.35">
      <c r="B20" s="42" t="s">
        <v>65</v>
      </c>
      <c r="C20" s="42">
        <v>0</v>
      </c>
      <c r="D20" s="42">
        <v>0</v>
      </c>
      <c r="E20" s="42">
        <v>0</v>
      </c>
      <c r="F20" s="43">
        <v>0</v>
      </c>
      <c r="I20" t="s">
        <v>67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2024-08-28T12:56:16Z</cp:lastPrinted>
  <dcterms:created xsi:type="dcterms:W3CDTF">2017-08-02T08:09:00Z</dcterms:created>
  <dcterms:modified xsi:type="dcterms:W3CDTF">2024-09-09T13:21:07Z</dcterms:modified>
</cp:coreProperties>
</file>